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showInkAnnotation="0" codeName="ThisWorkbook" hidePivotFieldList="1"/>
  <xr:revisionPtr revIDLastSave="43" documentId="13_ncr:1_{7733F24A-EF63-4EA6-B061-5A51EB234AA7}" xr6:coauthVersionLast="47" xr6:coauthVersionMax="47" xr10:uidLastSave="{5BD547F9-BAFF-486C-B9E0-92CBEF503E88}"/>
  <bookViews>
    <workbookView xWindow="28680" yWindow="-120" windowWidth="29040" windowHeight="15720" tabRatio="784" activeTab="1" xr2:uid="{00000000-000D-0000-FFFF-FFFF00000000}"/>
  </bookViews>
  <sheets>
    <sheet name="（様式３）支出計画書" sheetId="16" r:id="rId1"/>
    <sheet name="（別添）積算明細書" sheetId="15" r:id="rId2"/>
    <sheet name="リスト" sheetId="20" state="hidden" r:id="rId3"/>
    <sheet name="（別添）積算明細書 (記入例)" sheetId="22" r:id="rId4"/>
  </sheets>
  <definedNames>
    <definedName name="_xlnm._FilterDatabase" localSheetId="1" hidden="1">'（別添）積算明細書'!$A$6:$AB$6</definedName>
    <definedName name="_xlnm._FilterDatabase" localSheetId="3" hidden="1">'（別添）積算明細書 (記入例)'!$B$6:$P$723</definedName>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0">'（様式３）支出計画書'!$B$2:$H$51</definedName>
    <definedName name="完了">#REF!,#REF!,#REF!,#REF!,#REF!,#REF!,#REF!,#REF!,#REF!,#REF!,#REF!,#REF!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5" l="1"/>
  <c r="H68" i="15"/>
  <c r="H129" i="15"/>
  <c r="H160" i="15"/>
  <c r="H161" i="15"/>
  <c r="H191" i="15"/>
  <c r="H222" i="15"/>
  <c r="H253" i="15"/>
  <c r="H254" i="15"/>
  <c r="H255" i="15"/>
  <c r="H256" i="15"/>
  <c r="H314" i="15"/>
  <c r="H345" i="15"/>
  <c r="H376" i="15"/>
  <c r="H407" i="15"/>
  <c r="H438" i="15"/>
  <c r="H439" i="15"/>
  <c r="H440" i="15"/>
  <c r="H441" i="15"/>
  <c r="H469" i="15"/>
  <c r="J20" i="16"/>
  <c r="H722" i="22"/>
  <c r="H721" i="22"/>
  <c r="H720" i="22"/>
  <c r="H719" i="22"/>
  <c r="H718" i="22"/>
  <c r="H717" i="22"/>
  <c r="H716" i="22"/>
  <c r="H715" i="22"/>
  <c r="H714" i="22"/>
  <c r="H713" i="22"/>
  <c r="H712" i="22"/>
  <c r="H711" i="22"/>
  <c r="H710" i="22"/>
  <c r="H709" i="22"/>
  <c r="H708" i="22"/>
  <c r="H707" i="22"/>
  <c r="H706" i="22"/>
  <c r="H705" i="22"/>
  <c r="H704" i="22"/>
  <c r="H703" i="22"/>
  <c r="H702" i="22"/>
  <c r="H701" i="22"/>
  <c r="H700" i="22"/>
  <c r="H699" i="22"/>
  <c r="H698" i="22"/>
  <c r="H697" i="22"/>
  <c r="H696" i="22"/>
  <c r="H695" i="22"/>
  <c r="H694" i="22"/>
  <c r="C694" i="22"/>
  <c r="C695" i="22" s="1"/>
  <c r="C696" i="22" s="1"/>
  <c r="C697" i="22" s="1"/>
  <c r="C698" i="22" s="1"/>
  <c r="C699" i="22" s="1"/>
  <c r="C700" i="22" s="1"/>
  <c r="C701" i="22" s="1"/>
  <c r="C702" i="22" s="1"/>
  <c r="C703" i="22" s="1"/>
  <c r="C704" i="22" s="1"/>
  <c r="C705" i="22" s="1"/>
  <c r="C706" i="22" s="1"/>
  <c r="C707" i="22" s="1"/>
  <c r="C708" i="22" s="1"/>
  <c r="C709" i="22" s="1"/>
  <c r="C710" i="22" s="1"/>
  <c r="C711" i="22" s="1"/>
  <c r="C712" i="22" s="1"/>
  <c r="C713" i="22" s="1"/>
  <c r="C714" i="22" s="1"/>
  <c r="C715" i="22" s="1"/>
  <c r="C716" i="22" s="1"/>
  <c r="C717" i="22" s="1"/>
  <c r="C718" i="22" s="1"/>
  <c r="C719" i="22" s="1"/>
  <c r="C720" i="22" s="1"/>
  <c r="C721" i="22" s="1"/>
  <c r="C722" i="22" s="1"/>
  <c r="H693" i="22"/>
  <c r="H691" i="22"/>
  <c r="H690" i="22"/>
  <c r="H689" i="22"/>
  <c r="H688" i="22"/>
  <c r="H687" i="22"/>
  <c r="H686" i="22"/>
  <c r="H685" i="22"/>
  <c r="H684" i="22"/>
  <c r="H683" i="22"/>
  <c r="H682" i="22"/>
  <c r="H681" i="22"/>
  <c r="H680" i="22"/>
  <c r="H679" i="22"/>
  <c r="H678" i="22"/>
  <c r="H677" i="22"/>
  <c r="H676" i="22"/>
  <c r="H675" i="22"/>
  <c r="H674" i="22"/>
  <c r="H673" i="22"/>
  <c r="H672" i="22"/>
  <c r="H671" i="22"/>
  <c r="H670" i="22"/>
  <c r="H669" i="22"/>
  <c r="H668" i="22"/>
  <c r="H667" i="22"/>
  <c r="H666" i="22"/>
  <c r="H665" i="22"/>
  <c r="H664" i="22"/>
  <c r="H663" i="22"/>
  <c r="C663" i="22"/>
  <c r="C664" i="22" s="1"/>
  <c r="C665" i="22" s="1"/>
  <c r="C666" i="22" s="1"/>
  <c r="C667" i="22" s="1"/>
  <c r="C668" i="22" s="1"/>
  <c r="C669" i="22" s="1"/>
  <c r="C670" i="22" s="1"/>
  <c r="C671" i="22" s="1"/>
  <c r="C672" i="22" s="1"/>
  <c r="C673" i="22" s="1"/>
  <c r="C674" i="22" s="1"/>
  <c r="C675" i="22" s="1"/>
  <c r="C676" i="22" s="1"/>
  <c r="C677" i="22" s="1"/>
  <c r="C678" i="22" s="1"/>
  <c r="C679" i="22" s="1"/>
  <c r="C680" i="22" s="1"/>
  <c r="C681" i="22" s="1"/>
  <c r="C682" i="22" s="1"/>
  <c r="C683" i="22" s="1"/>
  <c r="C684" i="22" s="1"/>
  <c r="C685" i="22" s="1"/>
  <c r="C686" i="22" s="1"/>
  <c r="C687" i="22" s="1"/>
  <c r="C688" i="22" s="1"/>
  <c r="C689" i="22" s="1"/>
  <c r="C690" i="22" s="1"/>
  <c r="C691" i="22" s="1"/>
  <c r="H662" i="22"/>
  <c r="H660" i="22"/>
  <c r="H659" i="22"/>
  <c r="H658" i="22"/>
  <c r="H657" i="22"/>
  <c r="H656" i="22"/>
  <c r="H655" i="22"/>
  <c r="H654" i="22"/>
  <c r="H653" i="22"/>
  <c r="H652" i="22"/>
  <c r="H651" i="22"/>
  <c r="H650" i="22"/>
  <c r="H649" i="22"/>
  <c r="H648" i="22"/>
  <c r="H647" i="22"/>
  <c r="H646" i="22"/>
  <c r="H645" i="22"/>
  <c r="H644" i="22"/>
  <c r="H643" i="22"/>
  <c r="H642" i="22"/>
  <c r="H641" i="22"/>
  <c r="H640" i="22"/>
  <c r="H639" i="22"/>
  <c r="H638" i="22"/>
  <c r="H637" i="22"/>
  <c r="H636" i="22"/>
  <c r="H635" i="22"/>
  <c r="H634" i="22"/>
  <c r="H633" i="22"/>
  <c r="H632" i="22"/>
  <c r="H631" i="22"/>
  <c r="H630" i="22"/>
  <c r="H629" i="22"/>
  <c r="H628" i="22"/>
  <c r="H627" i="22"/>
  <c r="H626" i="22"/>
  <c r="H625" i="22"/>
  <c r="H624" i="22"/>
  <c r="H623" i="22"/>
  <c r="H622" i="22"/>
  <c r="H621" i="22"/>
  <c r="H620" i="22"/>
  <c r="H619" i="22"/>
  <c r="H618" i="22"/>
  <c r="H617" i="22"/>
  <c r="H616" i="22"/>
  <c r="H615" i="22"/>
  <c r="H614" i="22"/>
  <c r="H613" i="22"/>
  <c r="H612" i="22"/>
  <c r="H611" i="22"/>
  <c r="H610" i="22"/>
  <c r="H609" i="22"/>
  <c r="H608" i="22"/>
  <c r="H607" i="22"/>
  <c r="H606" i="22"/>
  <c r="H605" i="22"/>
  <c r="H604" i="22"/>
  <c r="H603" i="22"/>
  <c r="H602" i="22"/>
  <c r="H601" i="22"/>
  <c r="H600" i="22"/>
  <c r="H599" i="22"/>
  <c r="H598" i="22"/>
  <c r="H597" i="22"/>
  <c r="H596" i="22"/>
  <c r="H595" i="22"/>
  <c r="H594" i="22"/>
  <c r="H593" i="22"/>
  <c r="H592" i="22"/>
  <c r="H591" i="22"/>
  <c r="H590" i="22"/>
  <c r="H589" i="22"/>
  <c r="H588" i="22"/>
  <c r="H587" i="22"/>
  <c r="H586" i="22"/>
  <c r="H585" i="22"/>
  <c r="H584" i="22"/>
  <c r="H583" i="22"/>
  <c r="H582" i="22"/>
  <c r="H581" i="22"/>
  <c r="H580" i="22"/>
  <c r="H579" i="22"/>
  <c r="H578" i="22"/>
  <c r="H577" i="22"/>
  <c r="H576" i="22"/>
  <c r="H575" i="22"/>
  <c r="H574" i="22"/>
  <c r="H573" i="22"/>
  <c r="H572" i="22"/>
  <c r="H571" i="22"/>
  <c r="H570" i="22"/>
  <c r="H569" i="22"/>
  <c r="H568" i="22"/>
  <c r="H567" i="22"/>
  <c r="H566" i="22"/>
  <c r="H565" i="22"/>
  <c r="H564" i="22"/>
  <c r="H563" i="22"/>
  <c r="H562" i="22"/>
  <c r="C562" i="22"/>
  <c r="C563" i="22" s="1"/>
  <c r="C564" i="22" s="1"/>
  <c r="C565" i="22" s="1"/>
  <c r="C566" i="22" s="1"/>
  <c r="C567" i="22" s="1"/>
  <c r="C568" i="22" s="1"/>
  <c r="C569" i="22" s="1"/>
  <c r="C570" i="22" s="1"/>
  <c r="C571" i="22" s="1"/>
  <c r="C572" i="22" s="1"/>
  <c r="C573" i="22" s="1"/>
  <c r="C574" i="22" s="1"/>
  <c r="C575" i="22" s="1"/>
  <c r="C576" i="22" s="1"/>
  <c r="C577" i="22" s="1"/>
  <c r="C578" i="22" s="1"/>
  <c r="C579" i="22" s="1"/>
  <c r="C580" i="22" s="1"/>
  <c r="C581" i="22" s="1"/>
  <c r="C582" i="22" s="1"/>
  <c r="C583" i="22" s="1"/>
  <c r="C584" i="22" s="1"/>
  <c r="C585" i="22" s="1"/>
  <c r="C586" i="22" s="1"/>
  <c r="C587" i="22" s="1"/>
  <c r="C588" i="22" s="1"/>
  <c r="C589" i="22" s="1"/>
  <c r="C590" i="22" s="1"/>
  <c r="C591" i="22" s="1"/>
  <c r="C592" i="22" s="1"/>
  <c r="C593" i="22" s="1"/>
  <c r="C594" i="22" s="1"/>
  <c r="C595" i="22" s="1"/>
  <c r="C596" i="22" s="1"/>
  <c r="C597" i="22" s="1"/>
  <c r="C598" i="22" s="1"/>
  <c r="C599" i="22" s="1"/>
  <c r="C600" i="22" s="1"/>
  <c r="C601" i="22" s="1"/>
  <c r="C602" i="22" s="1"/>
  <c r="C603" i="22" s="1"/>
  <c r="C604" i="22" s="1"/>
  <c r="C605" i="22" s="1"/>
  <c r="C606" i="22" s="1"/>
  <c r="C607" i="22" s="1"/>
  <c r="C608" i="22" s="1"/>
  <c r="C609" i="22" s="1"/>
  <c r="C610" i="22" s="1"/>
  <c r="C611" i="22" s="1"/>
  <c r="C612" i="22" s="1"/>
  <c r="C613" i="22" s="1"/>
  <c r="C614" i="22" s="1"/>
  <c r="C615" i="22" s="1"/>
  <c r="C616" i="22" s="1"/>
  <c r="C617" i="22" s="1"/>
  <c r="C618" i="22" s="1"/>
  <c r="C619" i="22" s="1"/>
  <c r="C620" i="22" s="1"/>
  <c r="C621" i="22" s="1"/>
  <c r="C622" i="22" s="1"/>
  <c r="C623" i="22" s="1"/>
  <c r="C624" i="22" s="1"/>
  <c r="C625" i="22" s="1"/>
  <c r="C626" i="22" s="1"/>
  <c r="C627" i="22" s="1"/>
  <c r="C628" i="22" s="1"/>
  <c r="C629" i="22" s="1"/>
  <c r="C630" i="22" s="1"/>
  <c r="C631" i="22" s="1"/>
  <c r="C632" i="22" s="1"/>
  <c r="C633" i="22" s="1"/>
  <c r="C634" i="22" s="1"/>
  <c r="C635" i="22" s="1"/>
  <c r="C636" i="22" s="1"/>
  <c r="C637" i="22" s="1"/>
  <c r="C638" i="22" s="1"/>
  <c r="C639" i="22" s="1"/>
  <c r="C640" i="22" s="1"/>
  <c r="C641" i="22" s="1"/>
  <c r="C642" i="22" s="1"/>
  <c r="C643" i="22" s="1"/>
  <c r="C644" i="22" s="1"/>
  <c r="C645" i="22" s="1"/>
  <c r="C646" i="22" s="1"/>
  <c r="C647" i="22" s="1"/>
  <c r="C648" i="22" s="1"/>
  <c r="C649" i="22" s="1"/>
  <c r="C650" i="22" s="1"/>
  <c r="C651" i="22" s="1"/>
  <c r="C652" i="22" s="1"/>
  <c r="C653" i="22" s="1"/>
  <c r="C654" i="22" s="1"/>
  <c r="C655" i="22" s="1"/>
  <c r="C656" i="22" s="1"/>
  <c r="C657" i="22" s="1"/>
  <c r="C658" i="22" s="1"/>
  <c r="C659" i="22" s="1"/>
  <c r="C660" i="22" s="1"/>
  <c r="H561" i="22"/>
  <c r="H559" i="22"/>
  <c r="H558" i="22"/>
  <c r="H557" i="22"/>
  <c r="H556" i="22"/>
  <c r="H555" i="22"/>
  <c r="H554" i="22"/>
  <c r="H553" i="22"/>
  <c r="H552" i="22"/>
  <c r="H551" i="22"/>
  <c r="H550" i="22"/>
  <c r="H549" i="22"/>
  <c r="H548" i="22"/>
  <c r="H547" i="22"/>
  <c r="H546" i="22"/>
  <c r="H545" i="22"/>
  <c r="H544" i="22"/>
  <c r="H543" i="22"/>
  <c r="H542" i="22"/>
  <c r="H541" i="22"/>
  <c r="H540" i="22"/>
  <c r="H539" i="22"/>
  <c r="H538" i="22"/>
  <c r="H537" i="22"/>
  <c r="H536" i="22"/>
  <c r="H535" i="22"/>
  <c r="H534" i="22"/>
  <c r="H533" i="22"/>
  <c r="H532" i="22"/>
  <c r="H531" i="22"/>
  <c r="H530" i="22"/>
  <c r="H529" i="22"/>
  <c r="H528" i="22"/>
  <c r="H527" i="22"/>
  <c r="H526" i="22"/>
  <c r="H525" i="22"/>
  <c r="H524" i="22"/>
  <c r="H523" i="22"/>
  <c r="H522" i="22"/>
  <c r="H521" i="22"/>
  <c r="H520" i="22"/>
  <c r="H519" i="22"/>
  <c r="H518" i="22"/>
  <c r="H517" i="22"/>
  <c r="H516" i="22"/>
  <c r="H515" i="22"/>
  <c r="H514" i="22"/>
  <c r="H513" i="22"/>
  <c r="H512" i="22"/>
  <c r="H511" i="22"/>
  <c r="H510" i="22"/>
  <c r="H509" i="22"/>
  <c r="H508" i="22"/>
  <c r="H507" i="22"/>
  <c r="H506" i="22"/>
  <c r="H505" i="22"/>
  <c r="H504" i="22"/>
  <c r="H503" i="22"/>
  <c r="H502" i="22"/>
  <c r="H501" i="22"/>
  <c r="C501" i="22"/>
  <c r="C502" i="22" s="1"/>
  <c r="C503" i="22" s="1"/>
  <c r="C504" i="22" s="1"/>
  <c r="C505" i="22" s="1"/>
  <c r="C506" i="22" s="1"/>
  <c r="C507" i="22" s="1"/>
  <c r="C508" i="22" s="1"/>
  <c r="C509" i="22" s="1"/>
  <c r="C510" i="22" s="1"/>
  <c r="C511" i="22" s="1"/>
  <c r="C512" i="22" s="1"/>
  <c r="C513" i="22" s="1"/>
  <c r="C514" i="22" s="1"/>
  <c r="C515" i="22" s="1"/>
  <c r="C516" i="22" s="1"/>
  <c r="C517" i="22" s="1"/>
  <c r="C518" i="22" s="1"/>
  <c r="C519" i="22" s="1"/>
  <c r="C520" i="22" s="1"/>
  <c r="C521" i="22" s="1"/>
  <c r="C522" i="22" s="1"/>
  <c r="C523" i="22" s="1"/>
  <c r="C524" i="22" s="1"/>
  <c r="C525" i="22" s="1"/>
  <c r="C526" i="22" s="1"/>
  <c r="C527" i="22" s="1"/>
  <c r="C528" i="22" s="1"/>
  <c r="C529" i="22" s="1"/>
  <c r="C530" i="22" s="1"/>
  <c r="C531" i="22" s="1"/>
  <c r="C532" i="22" s="1"/>
  <c r="C533" i="22" s="1"/>
  <c r="C534" i="22" s="1"/>
  <c r="C535" i="22" s="1"/>
  <c r="C536" i="22" s="1"/>
  <c r="C537" i="22" s="1"/>
  <c r="C538" i="22" s="1"/>
  <c r="C539" i="22" s="1"/>
  <c r="C540" i="22" s="1"/>
  <c r="C541" i="22" s="1"/>
  <c r="C542" i="22" s="1"/>
  <c r="C543" i="22" s="1"/>
  <c r="C544" i="22" s="1"/>
  <c r="C545" i="22" s="1"/>
  <c r="C546" i="22" s="1"/>
  <c r="C547" i="22" s="1"/>
  <c r="C548" i="22" s="1"/>
  <c r="C549" i="22" s="1"/>
  <c r="C550" i="22" s="1"/>
  <c r="C551" i="22" s="1"/>
  <c r="C552" i="22" s="1"/>
  <c r="C553" i="22" s="1"/>
  <c r="C554" i="22" s="1"/>
  <c r="C555" i="22" s="1"/>
  <c r="C556" i="22" s="1"/>
  <c r="C557" i="22" s="1"/>
  <c r="C558" i="22" s="1"/>
  <c r="C559" i="22" s="1"/>
  <c r="H500" i="22"/>
  <c r="H498" i="22"/>
  <c r="H497" i="22"/>
  <c r="H496" i="22"/>
  <c r="H495" i="22"/>
  <c r="H494" i="22"/>
  <c r="H493" i="22"/>
  <c r="H492" i="22"/>
  <c r="H491" i="22"/>
  <c r="H490" i="22"/>
  <c r="H489" i="22"/>
  <c r="H488" i="22"/>
  <c r="H487" i="22"/>
  <c r="H486" i="22"/>
  <c r="H485" i="22"/>
  <c r="H484" i="22"/>
  <c r="H483" i="22"/>
  <c r="H482" i="22"/>
  <c r="H481" i="22"/>
  <c r="H480" i="22"/>
  <c r="H479" i="22"/>
  <c r="H478" i="22"/>
  <c r="H477" i="22"/>
  <c r="H476" i="22"/>
  <c r="H475" i="22"/>
  <c r="H474" i="22"/>
  <c r="H473" i="22"/>
  <c r="H472" i="22"/>
  <c r="H471" i="22"/>
  <c r="H470" i="22"/>
  <c r="C470" i="22"/>
  <c r="C471" i="22" s="1"/>
  <c r="C472" i="22" s="1"/>
  <c r="C473" i="22" s="1"/>
  <c r="C474" i="22" s="1"/>
  <c r="C475" i="22" s="1"/>
  <c r="C476" i="22" s="1"/>
  <c r="C477" i="22" s="1"/>
  <c r="C478" i="22" s="1"/>
  <c r="C479" i="22" s="1"/>
  <c r="C480" i="22" s="1"/>
  <c r="C481" i="22" s="1"/>
  <c r="C482" i="22" s="1"/>
  <c r="C483" i="22" s="1"/>
  <c r="C484" i="22" s="1"/>
  <c r="C485" i="22" s="1"/>
  <c r="C486" i="22" s="1"/>
  <c r="C487" i="22" s="1"/>
  <c r="C488" i="22" s="1"/>
  <c r="C489" i="22" s="1"/>
  <c r="C490" i="22" s="1"/>
  <c r="C491" i="22" s="1"/>
  <c r="C492" i="22" s="1"/>
  <c r="C493" i="22" s="1"/>
  <c r="C494" i="22" s="1"/>
  <c r="C495" i="22" s="1"/>
  <c r="C496" i="22" s="1"/>
  <c r="C497" i="22" s="1"/>
  <c r="C498" i="22" s="1"/>
  <c r="H469" i="22"/>
  <c r="H467" i="22"/>
  <c r="H466" i="22"/>
  <c r="H465" i="22"/>
  <c r="H464" i="22"/>
  <c r="H463" i="22"/>
  <c r="H462" i="22"/>
  <c r="H461" i="22"/>
  <c r="H460" i="22"/>
  <c r="H459" i="22"/>
  <c r="H458" i="22"/>
  <c r="H457" i="22"/>
  <c r="H456" i="22"/>
  <c r="H455" i="22"/>
  <c r="H454" i="22"/>
  <c r="H453" i="22"/>
  <c r="H452" i="22"/>
  <c r="H451" i="22"/>
  <c r="H450" i="22"/>
  <c r="H449" i="22"/>
  <c r="H448" i="22"/>
  <c r="H447" i="22"/>
  <c r="H446" i="22"/>
  <c r="H445" i="22"/>
  <c r="H444" i="22"/>
  <c r="H443" i="22"/>
  <c r="H442" i="22"/>
  <c r="H441" i="22"/>
  <c r="H440" i="22"/>
  <c r="H439" i="22"/>
  <c r="C439" i="22"/>
  <c r="C440" i="22" s="1"/>
  <c r="C441" i="22" s="1"/>
  <c r="C442" i="22" s="1"/>
  <c r="C443" i="22" s="1"/>
  <c r="C444" i="22" s="1"/>
  <c r="C445" i="22" s="1"/>
  <c r="C446" i="22" s="1"/>
  <c r="C447" i="22" s="1"/>
  <c r="C448" i="22" s="1"/>
  <c r="C449" i="22" s="1"/>
  <c r="C450" i="22" s="1"/>
  <c r="C451" i="22" s="1"/>
  <c r="C452" i="22" s="1"/>
  <c r="C453" i="22" s="1"/>
  <c r="C454" i="22" s="1"/>
  <c r="C455" i="22" s="1"/>
  <c r="C456" i="22" s="1"/>
  <c r="C457" i="22" s="1"/>
  <c r="C458" i="22" s="1"/>
  <c r="C459" i="22" s="1"/>
  <c r="C460" i="22" s="1"/>
  <c r="C461" i="22" s="1"/>
  <c r="C462" i="22" s="1"/>
  <c r="C463" i="22" s="1"/>
  <c r="C464" i="22" s="1"/>
  <c r="C465" i="22" s="1"/>
  <c r="C466" i="22" s="1"/>
  <c r="C467" i="22" s="1"/>
  <c r="H438" i="22"/>
  <c r="H436" i="22"/>
  <c r="H435" i="22"/>
  <c r="H434" i="22"/>
  <c r="H433" i="22"/>
  <c r="H432" i="22"/>
  <c r="H431" i="22"/>
  <c r="H430" i="22"/>
  <c r="H429" i="22"/>
  <c r="H428" i="22"/>
  <c r="H427" i="22"/>
  <c r="H426" i="22"/>
  <c r="H425" i="22"/>
  <c r="H424" i="22"/>
  <c r="H423" i="22"/>
  <c r="H422" i="22"/>
  <c r="H421" i="22"/>
  <c r="H420" i="22"/>
  <c r="H419" i="22"/>
  <c r="H418" i="22"/>
  <c r="H417" i="22"/>
  <c r="H416" i="22"/>
  <c r="H415" i="22"/>
  <c r="H414" i="22"/>
  <c r="H413" i="22"/>
  <c r="H412" i="22"/>
  <c r="H411" i="22"/>
  <c r="H410" i="22"/>
  <c r="H409" i="22"/>
  <c r="H408" i="22"/>
  <c r="C408" i="22"/>
  <c r="C409" i="22" s="1"/>
  <c r="C410" i="22" s="1"/>
  <c r="C411" i="22" s="1"/>
  <c r="C412" i="22" s="1"/>
  <c r="C413" i="22" s="1"/>
  <c r="C414" i="22" s="1"/>
  <c r="C415" i="22" s="1"/>
  <c r="C416" i="22" s="1"/>
  <c r="C417" i="22" s="1"/>
  <c r="C418" i="22" s="1"/>
  <c r="C419" i="22" s="1"/>
  <c r="C420" i="22" s="1"/>
  <c r="C421" i="22" s="1"/>
  <c r="C422" i="22" s="1"/>
  <c r="C423" i="22" s="1"/>
  <c r="C424" i="22" s="1"/>
  <c r="C425" i="22" s="1"/>
  <c r="C426" i="22" s="1"/>
  <c r="C427" i="22" s="1"/>
  <c r="C428" i="22" s="1"/>
  <c r="C429" i="22" s="1"/>
  <c r="C430" i="22" s="1"/>
  <c r="C431" i="22" s="1"/>
  <c r="C432" i="22" s="1"/>
  <c r="C433" i="22" s="1"/>
  <c r="C434" i="22" s="1"/>
  <c r="C435" i="22" s="1"/>
  <c r="C436" i="22" s="1"/>
  <c r="H407" i="22"/>
  <c r="H405" i="22"/>
  <c r="H404" i="22"/>
  <c r="H403" i="22"/>
  <c r="H402" i="22"/>
  <c r="H401" i="22"/>
  <c r="H400" i="22"/>
  <c r="H399" i="22"/>
  <c r="H398" i="22"/>
  <c r="H397" i="22"/>
  <c r="H396" i="22"/>
  <c r="H395" i="22"/>
  <c r="H394" i="22"/>
  <c r="H393" i="22"/>
  <c r="H392" i="22"/>
  <c r="H391" i="22"/>
  <c r="H390" i="22"/>
  <c r="H389" i="22"/>
  <c r="H388" i="22"/>
  <c r="H387" i="22"/>
  <c r="H386" i="22"/>
  <c r="H385" i="22"/>
  <c r="H384" i="22"/>
  <c r="H383" i="22"/>
  <c r="H382" i="22"/>
  <c r="H381" i="22"/>
  <c r="H380" i="22"/>
  <c r="H379" i="22"/>
  <c r="H378" i="22"/>
  <c r="H377" i="22"/>
  <c r="C377" i="22"/>
  <c r="C378" i="22" s="1"/>
  <c r="C379" i="22" s="1"/>
  <c r="C380" i="22" s="1"/>
  <c r="C381" i="22" s="1"/>
  <c r="C382" i="22" s="1"/>
  <c r="C383" i="22" s="1"/>
  <c r="C384" i="22" s="1"/>
  <c r="C385" i="22" s="1"/>
  <c r="C386" i="22" s="1"/>
  <c r="C387" i="22" s="1"/>
  <c r="C388" i="22" s="1"/>
  <c r="C389" i="22" s="1"/>
  <c r="C390" i="22" s="1"/>
  <c r="C391" i="22" s="1"/>
  <c r="C392" i="22" s="1"/>
  <c r="C393" i="22" s="1"/>
  <c r="C394" i="22" s="1"/>
  <c r="C395" i="22" s="1"/>
  <c r="C396" i="22" s="1"/>
  <c r="C397" i="22" s="1"/>
  <c r="C398" i="22" s="1"/>
  <c r="C399" i="22" s="1"/>
  <c r="C400" i="22" s="1"/>
  <c r="C401" i="22" s="1"/>
  <c r="C402" i="22" s="1"/>
  <c r="C403" i="22" s="1"/>
  <c r="C404" i="22" s="1"/>
  <c r="C405" i="22" s="1"/>
  <c r="H376" i="22"/>
  <c r="H374" i="22"/>
  <c r="H373" i="22"/>
  <c r="H372" i="22"/>
  <c r="H371" i="22"/>
  <c r="H370" i="22"/>
  <c r="H369" i="22"/>
  <c r="H368" i="22"/>
  <c r="H367" i="22"/>
  <c r="H366" i="22"/>
  <c r="H365" i="22"/>
  <c r="H364" i="22"/>
  <c r="H363" i="22"/>
  <c r="H362" i="22"/>
  <c r="H361" i="22"/>
  <c r="H360" i="22"/>
  <c r="H359" i="22"/>
  <c r="H358" i="22"/>
  <c r="H357" i="22"/>
  <c r="H356" i="22"/>
  <c r="H355" i="22"/>
  <c r="H354" i="22"/>
  <c r="H353" i="22"/>
  <c r="H352" i="22"/>
  <c r="H351" i="22"/>
  <c r="H350" i="22"/>
  <c r="H349" i="22"/>
  <c r="H348" i="22"/>
  <c r="H347" i="22"/>
  <c r="H346" i="22"/>
  <c r="C346" i="22"/>
  <c r="C347" i="22" s="1"/>
  <c r="C348" i="22" s="1"/>
  <c r="C349" i="22" s="1"/>
  <c r="C350" i="22" s="1"/>
  <c r="C351" i="22" s="1"/>
  <c r="C352" i="22" s="1"/>
  <c r="C353" i="22" s="1"/>
  <c r="C354" i="22" s="1"/>
  <c r="C355" i="22" s="1"/>
  <c r="C356" i="22" s="1"/>
  <c r="C357" i="22" s="1"/>
  <c r="C358" i="22" s="1"/>
  <c r="C359" i="22" s="1"/>
  <c r="C360" i="22" s="1"/>
  <c r="C361" i="22" s="1"/>
  <c r="C362" i="22" s="1"/>
  <c r="C363" i="22" s="1"/>
  <c r="C364" i="22" s="1"/>
  <c r="C365" i="22" s="1"/>
  <c r="C366" i="22" s="1"/>
  <c r="C367" i="22" s="1"/>
  <c r="C368" i="22" s="1"/>
  <c r="C369" i="22" s="1"/>
  <c r="C370" i="22" s="1"/>
  <c r="C371" i="22" s="1"/>
  <c r="C372" i="22" s="1"/>
  <c r="C373" i="22" s="1"/>
  <c r="C374" i="22" s="1"/>
  <c r="H345" i="22"/>
  <c r="H343" i="22"/>
  <c r="H342" i="22"/>
  <c r="H341" i="22"/>
  <c r="H340" i="22"/>
  <c r="H339" i="22"/>
  <c r="H338" i="22"/>
  <c r="H337" i="22"/>
  <c r="H336" i="22"/>
  <c r="H335" i="22"/>
  <c r="H334" i="22"/>
  <c r="H333" i="22"/>
  <c r="H332" i="22"/>
  <c r="H331" i="22"/>
  <c r="H330" i="22"/>
  <c r="H329" i="22"/>
  <c r="H328" i="22"/>
  <c r="H327" i="22"/>
  <c r="H326" i="22"/>
  <c r="H325" i="22"/>
  <c r="H324" i="22"/>
  <c r="H323" i="22"/>
  <c r="H322" i="22"/>
  <c r="H321" i="22"/>
  <c r="H320" i="22"/>
  <c r="H319" i="22"/>
  <c r="H318" i="22"/>
  <c r="H317" i="22"/>
  <c r="H316" i="22"/>
  <c r="H315" i="22"/>
  <c r="C315" i="22"/>
  <c r="C316" i="22" s="1"/>
  <c r="C317" i="22" s="1"/>
  <c r="C318" i="22" s="1"/>
  <c r="C319" i="22" s="1"/>
  <c r="C320" i="22" s="1"/>
  <c r="C321" i="22" s="1"/>
  <c r="C322" i="22" s="1"/>
  <c r="C323" i="22" s="1"/>
  <c r="C324" i="22" s="1"/>
  <c r="C325" i="22" s="1"/>
  <c r="C326" i="22" s="1"/>
  <c r="C327" i="22" s="1"/>
  <c r="C328" i="22" s="1"/>
  <c r="C329" i="22" s="1"/>
  <c r="C330" i="22" s="1"/>
  <c r="C331" i="22" s="1"/>
  <c r="C332" i="22" s="1"/>
  <c r="C333" i="22" s="1"/>
  <c r="C334" i="22" s="1"/>
  <c r="C335" i="22" s="1"/>
  <c r="C336" i="22" s="1"/>
  <c r="C337" i="22" s="1"/>
  <c r="C338" i="22" s="1"/>
  <c r="C339" i="22" s="1"/>
  <c r="C340" i="22" s="1"/>
  <c r="C341" i="22" s="1"/>
  <c r="C342" i="22" s="1"/>
  <c r="C343" i="22" s="1"/>
  <c r="H314" i="22"/>
  <c r="H312" i="22"/>
  <c r="H311" i="22"/>
  <c r="H310" i="22"/>
  <c r="H309" i="22"/>
  <c r="H308" i="22"/>
  <c r="H307" i="22"/>
  <c r="H306" i="22"/>
  <c r="H305" i="22"/>
  <c r="H304" i="22"/>
  <c r="H303" i="22"/>
  <c r="H302" i="22"/>
  <c r="H301" i="22"/>
  <c r="H300" i="22"/>
  <c r="H299" i="22"/>
  <c r="H298" i="22"/>
  <c r="H297" i="22"/>
  <c r="H296" i="22"/>
  <c r="H295" i="22"/>
  <c r="H294" i="22"/>
  <c r="H293" i="22"/>
  <c r="H292" i="22"/>
  <c r="H291" i="22"/>
  <c r="H290" i="22"/>
  <c r="H289" i="22"/>
  <c r="H288" i="22"/>
  <c r="H287" i="22"/>
  <c r="H286" i="22"/>
  <c r="H285" i="22"/>
  <c r="H284" i="22"/>
  <c r="H283" i="22"/>
  <c r="H282" i="22"/>
  <c r="H281" i="22"/>
  <c r="H280" i="22"/>
  <c r="H279" i="22"/>
  <c r="H278" i="22"/>
  <c r="H277" i="22"/>
  <c r="H276" i="22"/>
  <c r="H275" i="22"/>
  <c r="H274" i="22"/>
  <c r="H273" i="22"/>
  <c r="H272" i="22"/>
  <c r="H271" i="22"/>
  <c r="H270" i="22"/>
  <c r="H269" i="22"/>
  <c r="H268" i="22"/>
  <c r="H267" i="22"/>
  <c r="H266" i="22"/>
  <c r="H265" i="22"/>
  <c r="H264" i="22"/>
  <c r="H263" i="22"/>
  <c r="H262" i="22"/>
  <c r="H261" i="22"/>
  <c r="H260" i="22"/>
  <c r="H259" i="22"/>
  <c r="H258" i="22"/>
  <c r="H257" i="22"/>
  <c r="H256" i="22"/>
  <c r="H255" i="22"/>
  <c r="H254" i="22"/>
  <c r="C254" i="22"/>
  <c r="C255" i="22" s="1"/>
  <c r="C256" i="22" s="1"/>
  <c r="C257" i="22" s="1"/>
  <c r="C258" i="22" s="1"/>
  <c r="C259" i="22" s="1"/>
  <c r="C260" i="22" s="1"/>
  <c r="C261" i="22" s="1"/>
  <c r="C262" i="22" s="1"/>
  <c r="C263" i="22" s="1"/>
  <c r="C264" i="22" s="1"/>
  <c r="C265" i="22" s="1"/>
  <c r="C266" i="22" s="1"/>
  <c r="C267" i="22" s="1"/>
  <c r="C268" i="22" s="1"/>
  <c r="C269" i="22" s="1"/>
  <c r="C270" i="22" s="1"/>
  <c r="C271" i="22" s="1"/>
  <c r="C272" i="22" s="1"/>
  <c r="C273" i="22" s="1"/>
  <c r="C274" i="22" s="1"/>
  <c r="C275" i="22" s="1"/>
  <c r="C276" i="22" s="1"/>
  <c r="C277" i="22" s="1"/>
  <c r="C278" i="22" s="1"/>
  <c r="C279" i="22" s="1"/>
  <c r="C280" i="22" s="1"/>
  <c r="C281" i="22" s="1"/>
  <c r="C282" i="22" s="1"/>
  <c r="C283" i="22" s="1"/>
  <c r="C284" i="22" s="1"/>
  <c r="C285" i="22" s="1"/>
  <c r="C286" i="22" s="1"/>
  <c r="C287" i="22" s="1"/>
  <c r="C288" i="22" s="1"/>
  <c r="C289" i="22" s="1"/>
  <c r="C290" i="22" s="1"/>
  <c r="C291" i="22" s="1"/>
  <c r="C292" i="22" s="1"/>
  <c r="C293" i="22" s="1"/>
  <c r="C294" i="22" s="1"/>
  <c r="C295" i="22" s="1"/>
  <c r="C296" i="22" s="1"/>
  <c r="C297" i="22" s="1"/>
  <c r="C298" i="22" s="1"/>
  <c r="C299" i="22" s="1"/>
  <c r="C300" i="22" s="1"/>
  <c r="C301" i="22" s="1"/>
  <c r="C302" i="22" s="1"/>
  <c r="C303" i="22" s="1"/>
  <c r="C304" i="22" s="1"/>
  <c r="C305" i="22" s="1"/>
  <c r="C306" i="22" s="1"/>
  <c r="C307" i="22" s="1"/>
  <c r="C308" i="22" s="1"/>
  <c r="C309" i="22" s="1"/>
  <c r="C310" i="22" s="1"/>
  <c r="C311" i="22" s="1"/>
  <c r="C312" i="22" s="1"/>
  <c r="H253" i="22"/>
  <c r="H251" i="22"/>
  <c r="H250" i="22"/>
  <c r="H249" i="22"/>
  <c r="H248" i="22"/>
  <c r="H247" i="22"/>
  <c r="H246" i="22"/>
  <c r="H245" i="22"/>
  <c r="H244" i="22"/>
  <c r="H243" i="22"/>
  <c r="H242" i="22"/>
  <c r="H241" i="22"/>
  <c r="H240" i="22"/>
  <c r="H239" i="22"/>
  <c r="H238" i="22"/>
  <c r="H237" i="22"/>
  <c r="H236" i="22"/>
  <c r="H235" i="22"/>
  <c r="H234" i="22"/>
  <c r="H233" i="22"/>
  <c r="H232" i="22"/>
  <c r="H231" i="22"/>
  <c r="H230" i="22"/>
  <c r="H229" i="22"/>
  <c r="H228" i="22"/>
  <c r="H227" i="22"/>
  <c r="H226" i="22"/>
  <c r="H225" i="22"/>
  <c r="H224" i="22"/>
  <c r="H223" i="22"/>
  <c r="C223" i="22"/>
  <c r="C224" i="22" s="1"/>
  <c r="C225" i="22" s="1"/>
  <c r="C226" i="22" s="1"/>
  <c r="C227" i="22" s="1"/>
  <c r="C228" i="22" s="1"/>
  <c r="C229" i="22" s="1"/>
  <c r="C230" i="22" s="1"/>
  <c r="C231" i="22" s="1"/>
  <c r="C232" i="22" s="1"/>
  <c r="C233" i="22" s="1"/>
  <c r="C234" i="22" s="1"/>
  <c r="C235" i="22" s="1"/>
  <c r="C236" i="22" s="1"/>
  <c r="C237" i="22" s="1"/>
  <c r="C238" i="22" s="1"/>
  <c r="C239" i="22" s="1"/>
  <c r="C240" i="22" s="1"/>
  <c r="C241" i="22" s="1"/>
  <c r="C242" i="22" s="1"/>
  <c r="C243" i="22" s="1"/>
  <c r="C244" i="22" s="1"/>
  <c r="C245" i="22" s="1"/>
  <c r="C246" i="22" s="1"/>
  <c r="C247" i="22" s="1"/>
  <c r="C248" i="22" s="1"/>
  <c r="C249" i="22" s="1"/>
  <c r="C250" i="22" s="1"/>
  <c r="C251" i="22" s="1"/>
  <c r="H222" i="22"/>
  <c r="H220" i="22"/>
  <c r="H219" i="22"/>
  <c r="H218" i="22"/>
  <c r="H217" i="22"/>
  <c r="H216" i="22"/>
  <c r="H215" i="22"/>
  <c r="H214" i="22"/>
  <c r="H213" i="22"/>
  <c r="H212" i="22"/>
  <c r="H211" i="22"/>
  <c r="H210" i="22"/>
  <c r="H209" i="22"/>
  <c r="H208" i="22"/>
  <c r="H207" i="22"/>
  <c r="H206" i="22"/>
  <c r="H205" i="22"/>
  <c r="H204" i="22"/>
  <c r="H203" i="22"/>
  <c r="H202" i="22"/>
  <c r="H201" i="22"/>
  <c r="H200" i="22"/>
  <c r="H199" i="22"/>
  <c r="H198" i="22"/>
  <c r="H197" i="22"/>
  <c r="H196" i="22"/>
  <c r="H195" i="22"/>
  <c r="H194" i="22"/>
  <c r="H193" i="22"/>
  <c r="H192" i="22"/>
  <c r="C192" i="22"/>
  <c r="C193" i="22" s="1"/>
  <c r="C194" i="22" s="1"/>
  <c r="C195" i="22" s="1"/>
  <c r="C196" i="22" s="1"/>
  <c r="C197" i="22" s="1"/>
  <c r="C198" i="22" s="1"/>
  <c r="C199" i="22" s="1"/>
  <c r="C200" i="22" s="1"/>
  <c r="C201" i="22" s="1"/>
  <c r="C202" i="22" s="1"/>
  <c r="C203" i="22" s="1"/>
  <c r="C204" i="22" s="1"/>
  <c r="C205" i="22" s="1"/>
  <c r="C206" i="22" s="1"/>
  <c r="C207" i="22" s="1"/>
  <c r="C208" i="22" s="1"/>
  <c r="C209" i="22" s="1"/>
  <c r="C210" i="22" s="1"/>
  <c r="C211" i="22" s="1"/>
  <c r="C212" i="22" s="1"/>
  <c r="C213" i="22" s="1"/>
  <c r="C214" i="22" s="1"/>
  <c r="C215" i="22" s="1"/>
  <c r="C216" i="22" s="1"/>
  <c r="C217" i="22" s="1"/>
  <c r="C218" i="22" s="1"/>
  <c r="C219" i="22" s="1"/>
  <c r="C220" i="22" s="1"/>
  <c r="H191" i="22"/>
  <c r="H189" i="22"/>
  <c r="H188" i="22"/>
  <c r="H187" i="22"/>
  <c r="H186" i="22"/>
  <c r="H185" i="22"/>
  <c r="H184" i="22"/>
  <c r="H183" i="22"/>
  <c r="H182" i="22"/>
  <c r="H181" i="22"/>
  <c r="H180" i="22"/>
  <c r="H179" i="22"/>
  <c r="H178" i="22"/>
  <c r="H177" i="22"/>
  <c r="H176" i="22"/>
  <c r="H175" i="22"/>
  <c r="H174" i="22"/>
  <c r="H173" i="22"/>
  <c r="H172" i="22"/>
  <c r="H171" i="22"/>
  <c r="H170" i="22"/>
  <c r="H169" i="22"/>
  <c r="H168" i="22"/>
  <c r="H167" i="22"/>
  <c r="H166" i="22"/>
  <c r="H165" i="22"/>
  <c r="H164" i="22"/>
  <c r="H163" i="22"/>
  <c r="H162" i="22"/>
  <c r="H161" i="22"/>
  <c r="C161" i="22"/>
  <c r="C162" i="22" s="1"/>
  <c r="C163" i="22" s="1"/>
  <c r="C164" i="22" s="1"/>
  <c r="C165" i="22" s="1"/>
  <c r="C166" i="22" s="1"/>
  <c r="C167" i="22" s="1"/>
  <c r="C168" i="22" s="1"/>
  <c r="C169" i="22" s="1"/>
  <c r="C170" i="22" s="1"/>
  <c r="C171" i="22" s="1"/>
  <c r="C172" i="22" s="1"/>
  <c r="C173" i="22" s="1"/>
  <c r="C174" i="22" s="1"/>
  <c r="C175" i="22" s="1"/>
  <c r="C176" i="22" s="1"/>
  <c r="C177" i="22" s="1"/>
  <c r="C178" i="22" s="1"/>
  <c r="C179" i="22" s="1"/>
  <c r="C180" i="22" s="1"/>
  <c r="C181" i="22" s="1"/>
  <c r="C182" i="22" s="1"/>
  <c r="C183" i="22" s="1"/>
  <c r="C184" i="22" s="1"/>
  <c r="C185" i="22" s="1"/>
  <c r="C186" i="22" s="1"/>
  <c r="C187" i="22" s="1"/>
  <c r="C188" i="22" s="1"/>
  <c r="C189" i="22" s="1"/>
  <c r="H160" i="22"/>
  <c r="H158" i="22"/>
  <c r="H157" i="22"/>
  <c r="H156" i="22"/>
  <c r="H155" i="22"/>
  <c r="H154" i="22"/>
  <c r="H153" i="22"/>
  <c r="H152" i="22"/>
  <c r="H151" i="22"/>
  <c r="H150" i="22"/>
  <c r="H149" i="22"/>
  <c r="H148" i="22"/>
  <c r="H147" i="22"/>
  <c r="H146" i="22"/>
  <c r="H145" i="22"/>
  <c r="H144" i="22"/>
  <c r="H143" i="22"/>
  <c r="H142" i="22"/>
  <c r="H141" i="22"/>
  <c r="H140" i="22"/>
  <c r="H139" i="22"/>
  <c r="H138" i="22"/>
  <c r="H137" i="22"/>
  <c r="H136" i="22"/>
  <c r="H135" i="22"/>
  <c r="H134" i="22"/>
  <c r="H133" i="22"/>
  <c r="H132" i="22"/>
  <c r="H131" i="22"/>
  <c r="H130" i="22"/>
  <c r="C130" i="22"/>
  <c r="C131" i="22" s="1"/>
  <c r="C132" i="22" s="1"/>
  <c r="C133" i="22" s="1"/>
  <c r="C134" i="22" s="1"/>
  <c r="C135" i="22" s="1"/>
  <c r="C136" i="22" s="1"/>
  <c r="C137" i="22" s="1"/>
  <c r="C138" i="22" s="1"/>
  <c r="C139" i="22" s="1"/>
  <c r="C140" i="22" s="1"/>
  <c r="C141" i="22" s="1"/>
  <c r="C142" i="22" s="1"/>
  <c r="C143" i="22" s="1"/>
  <c r="C144" i="22" s="1"/>
  <c r="C145" i="22" s="1"/>
  <c r="C146" i="22" s="1"/>
  <c r="C147" i="22" s="1"/>
  <c r="C148" i="22" s="1"/>
  <c r="C149" i="22" s="1"/>
  <c r="C150" i="22" s="1"/>
  <c r="C151" i="22" s="1"/>
  <c r="C152" i="22" s="1"/>
  <c r="C153" i="22" s="1"/>
  <c r="C154" i="22" s="1"/>
  <c r="C155" i="22" s="1"/>
  <c r="C156" i="22" s="1"/>
  <c r="C157" i="22" s="1"/>
  <c r="C158" i="22" s="1"/>
  <c r="H129" i="22"/>
  <c r="H127" i="22"/>
  <c r="H126" i="22"/>
  <c r="H125" i="22"/>
  <c r="H124" i="22"/>
  <c r="H123" i="22"/>
  <c r="H122" i="22"/>
  <c r="H121" i="22"/>
  <c r="H120" i="22"/>
  <c r="H119" i="22"/>
  <c r="H118" i="22"/>
  <c r="H117" i="22"/>
  <c r="H116" i="22"/>
  <c r="H115" i="22"/>
  <c r="H114" i="22"/>
  <c r="H113" i="22"/>
  <c r="H112" i="22"/>
  <c r="H111" i="22"/>
  <c r="H110" i="22"/>
  <c r="H109" i="22"/>
  <c r="H108" i="22"/>
  <c r="H107" i="22"/>
  <c r="H106" i="22"/>
  <c r="H105" i="22"/>
  <c r="H104" i="22"/>
  <c r="H103" i="22"/>
  <c r="H102" i="22"/>
  <c r="H101" i="22"/>
  <c r="H100" i="22"/>
  <c r="H99" i="22"/>
  <c r="H98" i="22"/>
  <c r="H97" i="22"/>
  <c r="H96" i="22"/>
  <c r="H95" i="22"/>
  <c r="H94" i="22"/>
  <c r="H93" i="22"/>
  <c r="H92" i="22"/>
  <c r="H91" i="22"/>
  <c r="H90" i="22"/>
  <c r="H89" i="22"/>
  <c r="H88" i="22"/>
  <c r="H87" i="22"/>
  <c r="H86" i="22"/>
  <c r="H85" i="22"/>
  <c r="H84" i="22"/>
  <c r="H83" i="22"/>
  <c r="H82" i="22"/>
  <c r="H81" i="22"/>
  <c r="H80" i="22"/>
  <c r="H79" i="22"/>
  <c r="H78" i="22"/>
  <c r="H77" i="22"/>
  <c r="H76" i="22"/>
  <c r="H75" i="22"/>
  <c r="H74" i="22"/>
  <c r="H73" i="22"/>
  <c r="H72" i="22"/>
  <c r="H71" i="22"/>
  <c r="H70" i="22"/>
  <c r="H69" i="22"/>
  <c r="C69" i="22"/>
  <c r="C70" i="22" s="1"/>
  <c r="C71" i="22" s="1"/>
  <c r="C72" i="22" s="1"/>
  <c r="C73" i="22" s="1"/>
  <c r="C74" i="22" s="1"/>
  <c r="C75" i="22" s="1"/>
  <c r="C76" i="22" s="1"/>
  <c r="C77" i="22" s="1"/>
  <c r="C78" i="22" s="1"/>
  <c r="C79" i="22" s="1"/>
  <c r="C80" i="22" s="1"/>
  <c r="C81" i="22" s="1"/>
  <c r="C82" i="22" s="1"/>
  <c r="C83" i="22" s="1"/>
  <c r="C84" i="22" s="1"/>
  <c r="C85" i="22" s="1"/>
  <c r="C86" i="22" s="1"/>
  <c r="C87" i="22" s="1"/>
  <c r="C88" i="22" s="1"/>
  <c r="C89" i="22" s="1"/>
  <c r="C90" i="22" s="1"/>
  <c r="C91" i="22" s="1"/>
  <c r="C92" i="22" s="1"/>
  <c r="C93" i="22" s="1"/>
  <c r="C94" i="22" s="1"/>
  <c r="C95" i="22" s="1"/>
  <c r="C96" i="22" s="1"/>
  <c r="C97" i="22" s="1"/>
  <c r="C98" i="22" s="1"/>
  <c r="C99" i="22" s="1"/>
  <c r="C100" i="22" s="1"/>
  <c r="C101" i="22" s="1"/>
  <c r="C102" i="22" s="1"/>
  <c r="C103" i="22" s="1"/>
  <c r="C104" i="22" s="1"/>
  <c r="C105" i="22" s="1"/>
  <c r="C106" i="22" s="1"/>
  <c r="C107" i="22" s="1"/>
  <c r="C108" i="22" s="1"/>
  <c r="C109" i="22" s="1"/>
  <c r="C110" i="22" s="1"/>
  <c r="C111" i="22" s="1"/>
  <c r="C112" i="22" s="1"/>
  <c r="C113" i="22" s="1"/>
  <c r="C114" i="22" s="1"/>
  <c r="C115" i="22" s="1"/>
  <c r="C116" i="22" s="1"/>
  <c r="C117" i="22" s="1"/>
  <c r="C118" i="22" s="1"/>
  <c r="C119" i="22" s="1"/>
  <c r="C120" i="22" s="1"/>
  <c r="C121" i="22" s="1"/>
  <c r="C122" i="22" s="1"/>
  <c r="C123" i="22" s="1"/>
  <c r="C124" i="22" s="1"/>
  <c r="C125" i="22" s="1"/>
  <c r="C126" i="22" s="1"/>
  <c r="C127" i="22" s="1"/>
  <c r="H68" i="22"/>
  <c r="H66" i="22"/>
  <c r="H65" i="22"/>
  <c r="H64" i="22"/>
  <c r="H63" i="22"/>
  <c r="H62" i="22"/>
  <c r="H61" i="22"/>
  <c r="H60" i="22"/>
  <c r="H59" i="22"/>
  <c r="H58" i="22"/>
  <c r="H57" i="22"/>
  <c r="H56" i="22"/>
  <c r="H55" i="22"/>
  <c r="H54" i="22"/>
  <c r="H53" i="22"/>
  <c r="H52" i="22"/>
  <c r="H51" i="22"/>
  <c r="H50" i="22"/>
  <c r="H49" i="22"/>
  <c r="H48" i="22"/>
  <c r="H47" i="22"/>
  <c r="H46" i="22"/>
  <c r="H45" i="22"/>
  <c r="H44" i="22"/>
  <c r="H43" i="22"/>
  <c r="H42" i="22"/>
  <c r="H41" i="22"/>
  <c r="H40" i="22"/>
  <c r="H39" i="22"/>
  <c r="H38" i="22"/>
  <c r="H37" i="22"/>
  <c r="H36" i="22"/>
  <c r="H35" i="22"/>
  <c r="H34" i="22"/>
  <c r="H33" i="22"/>
  <c r="H32" i="22"/>
  <c r="H31" i="22"/>
  <c r="H30" i="22"/>
  <c r="H29" i="22"/>
  <c r="H28" i="22"/>
  <c r="H27" i="22"/>
  <c r="H26" i="22"/>
  <c r="H25" i="22"/>
  <c r="H24" i="22"/>
  <c r="H23" i="22"/>
  <c r="H22" i="22"/>
  <c r="H21" i="22"/>
  <c r="H20" i="22"/>
  <c r="H19" i="22"/>
  <c r="H18" i="22"/>
  <c r="H17" i="22"/>
  <c r="H16" i="22"/>
  <c r="H15" i="22"/>
  <c r="H14" i="22"/>
  <c r="H13" i="22"/>
  <c r="H12" i="22"/>
  <c r="H11" i="22"/>
  <c r="H10" i="22"/>
  <c r="H9" i="22"/>
  <c r="H8" i="22"/>
  <c r="C8" i="22"/>
  <c r="C9" i="22" s="1"/>
  <c r="C10" i="22" s="1"/>
  <c r="C11" i="22" s="1"/>
  <c r="C12" i="22" s="1"/>
  <c r="C13" i="22" s="1"/>
  <c r="C14" i="22" s="1"/>
  <c r="C15" i="22" s="1"/>
  <c r="C16" i="22" s="1"/>
  <c r="C17" i="22" s="1"/>
  <c r="C18" i="22" s="1"/>
  <c r="C19" i="22" s="1"/>
  <c r="C20" i="22" s="1"/>
  <c r="C21" i="22" s="1"/>
  <c r="C22" i="22" s="1"/>
  <c r="C23" i="22" s="1"/>
  <c r="C24" i="22" s="1"/>
  <c r="C25" i="22" s="1"/>
  <c r="C26" i="22" s="1"/>
  <c r="C27" i="22" s="1"/>
  <c r="C28" i="22" s="1"/>
  <c r="C29" i="22" s="1"/>
  <c r="C30" i="22" s="1"/>
  <c r="C31" i="22" s="1"/>
  <c r="C32" i="22" s="1"/>
  <c r="C33" i="22" s="1"/>
  <c r="C34" i="22" s="1"/>
  <c r="C35" i="22" s="1"/>
  <c r="C36" i="22" s="1"/>
  <c r="C37" i="22" s="1"/>
  <c r="C38" i="22" s="1"/>
  <c r="C39" i="22" s="1"/>
  <c r="C40" i="22" s="1"/>
  <c r="C41" i="22" s="1"/>
  <c r="C42" i="22" s="1"/>
  <c r="C43" i="22" s="1"/>
  <c r="C44" i="22" s="1"/>
  <c r="C45" i="22" s="1"/>
  <c r="C46" i="22" s="1"/>
  <c r="C47" i="22" s="1"/>
  <c r="C48" i="22" s="1"/>
  <c r="C49" i="22" s="1"/>
  <c r="C50" i="22" s="1"/>
  <c r="C51" i="22" s="1"/>
  <c r="C52" i="22" s="1"/>
  <c r="C53" i="22" s="1"/>
  <c r="C54" i="22" s="1"/>
  <c r="C55" i="22" s="1"/>
  <c r="C56" i="22" s="1"/>
  <c r="C57" i="22" s="1"/>
  <c r="C58" i="22" s="1"/>
  <c r="C59" i="22" s="1"/>
  <c r="C60" i="22" s="1"/>
  <c r="C61" i="22" s="1"/>
  <c r="C62" i="22" s="1"/>
  <c r="C63" i="22" s="1"/>
  <c r="C64" i="22" s="1"/>
  <c r="C65" i="22" s="1"/>
  <c r="C66" i="22" s="1"/>
  <c r="H7" i="22"/>
  <c r="O2" i="22"/>
  <c r="G6" i="16"/>
  <c r="H631" i="15"/>
  <c r="H632" i="15"/>
  <c r="H633" i="15"/>
  <c r="H634" i="15"/>
  <c r="H635" i="15"/>
  <c r="H636" i="15"/>
  <c r="H637" i="15"/>
  <c r="H638" i="15"/>
  <c r="H639" i="15"/>
  <c r="H640" i="15"/>
  <c r="H641" i="15"/>
  <c r="H642" i="15"/>
  <c r="H643" i="15"/>
  <c r="H644" i="15"/>
  <c r="H645" i="15"/>
  <c r="H646" i="15"/>
  <c r="H647" i="15"/>
  <c r="H648" i="15"/>
  <c r="H649" i="15"/>
  <c r="H650" i="15"/>
  <c r="H651" i="15"/>
  <c r="H581" i="15"/>
  <c r="H582" i="15"/>
  <c r="H583" i="15"/>
  <c r="H584" i="15"/>
  <c r="H585" i="15"/>
  <c r="H586" i="15"/>
  <c r="H587" i="15"/>
  <c r="H588" i="15"/>
  <c r="H589" i="15"/>
  <c r="H590" i="15"/>
  <c r="H591" i="15"/>
  <c r="H592" i="15"/>
  <c r="H593" i="15"/>
  <c r="H594" i="15"/>
  <c r="H595" i="15"/>
  <c r="H596" i="15"/>
  <c r="H597" i="15"/>
  <c r="H598" i="15"/>
  <c r="H599" i="15"/>
  <c r="H600" i="15"/>
  <c r="H601" i="15"/>
  <c r="H602" i="15"/>
  <c r="H603" i="15"/>
  <c r="H604" i="15"/>
  <c r="H605" i="15"/>
  <c r="H606" i="15"/>
  <c r="H607" i="15"/>
  <c r="H608" i="15"/>
  <c r="H609" i="15"/>
  <c r="H610" i="15"/>
  <c r="H611" i="15"/>
  <c r="H612" i="15"/>
  <c r="H613" i="15"/>
  <c r="H614" i="15"/>
  <c r="H615" i="15"/>
  <c r="H616" i="15"/>
  <c r="H617" i="15"/>
  <c r="H618" i="15"/>
  <c r="H619" i="15"/>
  <c r="H620" i="15"/>
  <c r="H621" i="15"/>
  <c r="H622" i="15"/>
  <c r="H623" i="15"/>
  <c r="H624" i="15"/>
  <c r="H625" i="15"/>
  <c r="H626" i="15"/>
  <c r="H627" i="15"/>
  <c r="H628" i="15"/>
  <c r="H629" i="15"/>
  <c r="H630" i="15"/>
  <c r="H520" i="15"/>
  <c r="H521" i="15"/>
  <c r="H522" i="15"/>
  <c r="H523" i="15"/>
  <c r="H524" i="15"/>
  <c r="H525" i="15"/>
  <c r="H526" i="15"/>
  <c r="H527" i="15"/>
  <c r="H528" i="15"/>
  <c r="H529" i="15"/>
  <c r="H530" i="15"/>
  <c r="H531" i="15"/>
  <c r="H532" i="15"/>
  <c r="H533" i="15"/>
  <c r="H534" i="15"/>
  <c r="H535" i="15"/>
  <c r="H536" i="15"/>
  <c r="H537" i="15"/>
  <c r="H538" i="15"/>
  <c r="H539" i="15"/>
  <c r="H540" i="15"/>
  <c r="H541" i="15"/>
  <c r="H542" i="15"/>
  <c r="H543" i="15"/>
  <c r="H544" i="15"/>
  <c r="H545" i="15"/>
  <c r="H546" i="15"/>
  <c r="H547" i="15"/>
  <c r="H548" i="15"/>
  <c r="H549" i="15"/>
  <c r="H550" i="15"/>
  <c r="H305" i="15"/>
  <c r="H299" i="15"/>
  <c r="H300" i="15"/>
  <c r="H301" i="15"/>
  <c r="H302" i="15"/>
  <c r="H303" i="15"/>
  <c r="H274" i="15"/>
  <c r="H275" i="15"/>
  <c r="H276" i="15"/>
  <c r="H277" i="15"/>
  <c r="H278" i="15"/>
  <c r="H279" i="15"/>
  <c r="H280" i="15"/>
  <c r="H281" i="15"/>
  <c r="H282" i="15"/>
  <c r="H283" i="15"/>
  <c r="H284" i="15"/>
  <c r="H285" i="15"/>
  <c r="H286" i="15"/>
  <c r="H287" i="15"/>
  <c r="H288" i="15"/>
  <c r="H289" i="15"/>
  <c r="H290" i="15"/>
  <c r="H291" i="15"/>
  <c r="H292" i="15"/>
  <c r="H293" i="15"/>
  <c r="H294" i="15"/>
  <c r="H295" i="15"/>
  <c r="H296" i="15"/>
  <c r="H297" i="15"/>
  <c r="H298" i="15"/>
  <c r="H304"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723" i="22" l="1"/>
  <c r="H499" i="22"/>
  <c r="H437" i="22"/>
  <c r="H190" i="22"/>
  <c r="H406" i="22"/>
  <c r="H67" i="22"/>
  <c r="H221" i="22"/>
  <c r="H692" i="22"/>
  <c r="H560" i="22"/>
  <c r="H375" i="22"/>
  <c r="H468" i="22"/>
  <c r="H252" i="22"/>
  <c r="H159" i="22"/>
  <c r="H344" i="22"/>
  <c r="H661" i="22"/>
  <c r="H128" i="22"/>
  <c r="H313" i="22"/>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C694" i="15"/>
  <c r="C695" i="15" s="1"/>
  <c r="C696" i="15" s="1"/>
  <c r="C697" i="15" s="1"/>
  <c r="C698" i="15" s="1"/>
  <c r="C699" i="15" s="1"/>
  <c r="C700" i="15" s="1"/>
  <c r="C701" i="15" s="1"/>
  <c r="C702" i="15" s="1"/>
  <c r="C703" i="15" s="1"/>
  <c r="C704" i="15" s="1"/>
  <c r="C705" i="15" s="1"/>
  <c r="C706" i="15" s="1"/>
  <c r="C707" i="15" s="1"/>
  <c r="C708" i="15" s="1"/>
  <c r="C709" i="15" s="1"/>
  <c r="C710" i="15" s="1"/>
  <c r="C711" i="15" s="1"/>
  <c r="C712" i="15" s="1"/>
  <c r="C713" i="15" s="1"/>
  <c r="C714" i="15" s="1"/>
  <c r="C715" i="15" s="1"/>
  <c r="C716" i="15" s="1"/>
  <c r="C717" i="15" s="1"/>
  <c r="C718" i="15" s="1"/>
  <c r="C719" i="15" s="1"/>
  <c r="C720" i="15" s="1"/>
  <c r="C721" i="15" s="1"/>
  <c r="C722" i="15" s="1"/>
  <c r="C663" i="15"/>
  <c r="C664" i="15" s="1"/>
  <c r="C665" i="15" s="1"/>
  <c r="C666" i="15" s="1"/>
  <c r="C667" i="15" s="1"/>
  <c r="C668" i="15" s="1"/>
  <c r="C669" i="15" s="1"/>
  <c r="C670" i="15" s="1"/>
  <c r="C671" i="15" s="1"/>
  <c r="C672" i="15" s="1"/>
  <c r="C673" i="15" s="1"/>
  <c r="C674" i="15" s="1"/>
  <c r="C675" i="15" s="1"/>
  <c r="C676" i="15" s="1"/>
  <c r="C677" i="15" s="1"/>
  <c r="C678" i="15" s="1"/>
  <c r="C679" i="15" s="1"/>
  <c r="C680" i="15" s="1"/>
  <c r="C681" i="15" s="1"/>
  <c r="C682" i="15" s="1"/>
  <c r="C683" i="15" s="1"/>
  <c r="C684" i="15" s="1"/>
  <c r="C685" i="15" s="1"/>
  <c r="C686" i="15" s="1"/>
  <c r="C687" i="15" s="1"/>
  <c r="C688" i="15" s="1"/>
  <c r="C689" i="15" s="1"/>
  <c r="C690" i="15" s="1"/>
  <c r="C691" i="15" s="1"/>
  <c r="C562" i="15"/>
  <c r="C563" i="15" s="1"/>
  <c r="C564" i="15" s="1"/>
  <c r="C565" i="15" s="1"/>
  <c r="C566" i="15" s="1"/>
  <c r="C567" i="15" s="1"/>
  <c r="C568" i="15" s="1"/>
  <c r="C569" i="15" s="1"/>
  <c r="C570" i="15" s="1"/>
  <c r="C571" i="15" s="1"/>
  <c r="C572" i="15" s="1"/>
  <c r="C573" i="15" s="1"/>
  <c r="C574" i="15" s="1"/>
  <c r="C575" i="15" s="1"/>
  <c r="C576" i="15" s="1"/>
  <c r="C577" i="15" s="1"/>
  <c r="C578" i="15" s="1"/>
  <c r="C579" i="15" s="1"/>
  <c r="C580" i="15" s="1"/>
  <c r="C501" i="15"/>
  <c r="C502" i="15" s="1"/>
  <c r="C503" i="15" s="1"/>
  <c r="C504" i="15" s="1"/>
  <c r="C505" i="15" s="1"/>
  <c r="C506" i="15" s="1"/>
  <c r="C507" i="15" s="1"/>
  <c r="C508" i="15" s="1"/>
  <c r="C509" i="15" s="1"/>
  <c r="C510" i="15" s="1"/>
  <c r="C511" i="15" s="1"/>
  <c r="C512" i="15" s="1"/>
  <c r="C513" i="15" s="1"/>
  <c r="C514" i="15" s="1"/>
  <c r="C515" i="15" s="1"/>
  <c r="C516" i="15" s="1"/>
  <c r="C517" i="15" s="1"/>
  <c r="C518" i="15" s="1"/>
  <c r="C519" i="15" s="1"/>
  <c r="C470" i="15"/>
  <c r="C471" i="15" s="1"/>
  <c r="C472" i="15" s="1"/>
  <c r="C473" i="15" s="1"/>
  <c r="C474" i="15" s="1"/>
  <c r="C475" i="15" s="1"/>
  <c r="C476" i="15" s="1"/>
  <c r="C477" i="15" s="1"/>
  <c r="C478" i="15" s="1"/>
  <c r="C479" i="15" s="1"/>
  <c r="C480" i="15" s="1"/>
  <c r="C481" i="15" s="1"/>
  <c r="C482" i="15" s="1"/>
  <c r="C483" i="15" s="1"/>
  <c r="C484" i="15" s="1"/>
  <c r="C485" i="15" s="1"/>
  <c r="C486" i="15" s="1"/>
  <c r="C487" i="15" s="1"/>
  <c r="C488" i="15" s="1"/>
  <c r="C489" i="15" s="1"/>
  <c r="C490" i="15" s="1"/>
  <c r="C491" i="15" s="1"/>
  <c r="C492" i="15" s="1"/>
  <c r="C493" i="15" s="1"/>
  <c r="C494" i="15" s="1"/>
  <c r="C495" i="15" s="1"/>
  <c r="C496" i="15" s="1"/>
  <c r="C497" i="15" s="1"/>
  <c r="C498" i="15" s="1"/>
  <c r="C439" i="15"/>
  <c r="C440" i="15" s="1"/>
  <c r="C441" i="15" s="1"/>
  <c r="C442" i="15" s="1"/>
  <c r="C443" i="15" s="1"/>
  <c r="C444" i="15" s="1"/>
  <c r="C445" i="15" s="1"/>
  <c r="C446" i="15" s="1"/>
  <c r="C447" i="15" s="1"/>
  <c r="C448" i="15" s="1"/>
  <c r="C449" i="15" s="1"/>
  <c r="C450" i="15" s="1"/>
  <c r="C451" i="15" s="1"/>
  <c r="C452" i="15" s="1"/>
  <c r="C453" i="15" s="1"/>
  <c r="C454" i="15" s="1"/>
  <c r="C455" i="15" s="1"/>
  <c r="C456" i="15" s="1"/>
  <c r="C457" i="15" s="1"/>
  <c r="C458" i="15" s="1"/>
  <c r="C459" i="15" s="1"/>
  <c r="C460" i="15" s="1"/>
  <c r="C461" i="15" s="1"/>
  <c r="C462" i="15" s="1"/>
  <c r="C463" i="15" s="1"/>
  <c r="C464" i="15" s="1"/>
  <c r="C465" i="15" s="1"/>
  <c r="C466" i="15" s="1"/>
  <c r="C467" i="15" s="1"/>
  <c r="C408" i="15"/>
  <c r="C409" i="15" s="1"/>
  <c r="C410" i="15" s="1"/>
  <c r="C411" i="15" s="1"/>
  <c r="C412" i="15" s="1"/>
  <c r="C413" i="15" s="1"/>
  <c r="C414" i="15" s="1"/>
  <c r="C415" i="15" s="1"/>
  <c r="C416" i="15" s="1"/>
  <c r="C417" i="15" s="1"/>
  <c r="C418" i="15" s="1"/>
  <c r="C419" i="15" s="1"/>
  <c r="C420" i="15" s="1"/>
  <c r="C421" i="15" s="1"/>
  <c r="C422" i="15" s="1"/>
  <c r="C423" i="15" s="1"/>
  <c r="C424" i="15" s="1"/>
  <c r="C425" i="15" s="1"/>
  <c r="C426" i="15" s="1"/>
  <c r="C427" i="15" s="1"/>
  <c r="C428" i="15" s="1"/>
  <c r="C429" i="15" s="1"/>
  <c r="C430" i="15" s="1"/>
  <c r="C431" i="15" s="1"/>
  <c r="C432" i="15" s="1"/>
  <c r="C433" i="15" s="1"/>
  <c r="C434" i="15" s="1"/>
  <c r="C435" i="15" s="1"/>
  <c r="C436" i="15" s="1"/>
  <c r="C377" i="15"/>
  <c r="C378" i="15" s="1"/>
  <c r="C379" i="15" s="1"/>
  <c r="C380" i="15" s="1"/>
  <c r="C381" i="15" s="1"/>
  <c r="C382" i="15" s="1"/>
  <c r="C383" i="15" s="1"/>
  <c r="C384" i="15" s="1"/>
  <c r="C385" i="15" s="1"/>
  <c r="C386" i="15" s="1"/>
  <c r="C387" i="15" s="1"/>
  <c r="C388" i="15" s="1"/>
  <c r="C389" i="15" s="1"/>
  <c r="C390" i="15" s="1"/>
  <c r="C391" i="15" s="1"/>
  <c r="C392" i="15" s="1"/>
  <c r="C393" i="15" s="1"/>
  <c r="C394" i="15" s="1"/>
  <c r="C395" i="15" s="1"/>
  <c r="C396" i="15" s="1"/>
  <c r="C397" i="15" s="1"/>
  <c r="C398" i="15" s="1"/>
  <c r="C399" i="15" s="1"/>
  <c r="C400" i="15" s="1"/>
  <c r="C401" i="15" s="1"/>
  <c r="C402" i="15" s="1"/>
  <c r="C403" i="15" s="1"/>
  <c r="C404" i="15" s="1"/>
  <c r="C405" i="15" s="1"/>
  <c r="C346" i="15"/>
  <c r="C347" i="15" s="1"/>
  <c r="C348" i="15" s="1"/>
  <c r="C349" i="15" s="1"/>
  <c r="C350" i="15" s="1"/>
  <c r="C351" i="15" s="1"/>
  <c r="C352" i="15" s="1"/>
  <c r="C353" i="15" s="1"/>
  <c r="C354" i="15" s="1"/>
  <c r="C355" i="15" s="1"/>
  <c r="C356" i="15" s="1"/>
  <c r="C357" i="15" s="1"/>
  <c r="C358" i="15" s="1"/>
  <c r="C359" i="15" s="1"/>
  <c r="C360" i="15" s="1"/>
  <c r="C361" i="15" s="1"/>
  <c r="C362" i="15" s="1"/>
  <c r="C363" i="15" s="1"/>
  <c r="C364" i="15" s="1"/>
  <c r="C365" i="15" s="1"/>
  <c r="C366" i="15" s="1"/>
  <c r="C367" i="15" s="1"/>
  <c r="C368" i="15" s="1"/>
  <c r="C369" i="15" s="1"/>
  <c r="C370" i="15" s="1"/>
  <c r="C371" i="15" s="1"/>
  <c r="C372" i="15" s="1"/>
  <c r="C373" i="15" s="1"/>
  <c r="C374" i="15" s="1"/>
  <c r="C315" i="15"/>
  <c r="C316" i="15" s="1"/>
  <c r="C317" i="15" s="1"/>
  <c r="C318" i="15" s="1"/>
  <c r="C319" i="15" s="1"/>
  <c r="C320" i="15" s="1"/>
  <c r="C321" i="15" s="1"/>
  <c r="C322" i="15" s="1"/>
  <c r="C323" i="15" s="1"/>
  <c r="C324" i="15" s="1"/>
  <c r="C325" i="15" s="1"/>
  <c r="C326" i="15" s="1"/>
  <c r="C327" i="15" s="1"/>
  <c r="C328" i="15" s="1"/>
  <c r="C329" i="15" s="1"/>
  <c r="C330" i="15" s="1"/>
  <c r="C331" i="15" s="1"/>
  <c r="C332" i="15" s="1"/>
  <c r="C333" i="15" s="1"/>
  <c r="C334" i="15" s="1"/>
  <c r="C335" i="15" s="1"/>
  <c r="C336" i="15" s="1"/>
  <c r="C337" i="15" s="1"/>
  <c r="C338" i="15" s="1"/>
  <c r="C339" i="15" s="1"/>
  <c r="C340" i="15" s="1"/>
  <c r="C341" i="15" s="1"/>
  <c r="C342" i="15" s="1"/>
  <c r="C343" i="15" s="1"/>
  <c r="C254" i="15"/>
  <c r="C255" i="15" s="1"/>
  <c r="C256" i="15" s="1"/>
  <c r="C257" i="15" s="1"/>
  <c r="C258" i="15" s="1"/>
  <c r="C259" i="15" s="1"/>
  <c r="C260" i="15" s="1"/>
  <c r="C261" i="15" s="1"/>
  <c r="C262" i="15" s="1"/>
  <c r="C263" i="15" s="1"/>
  <c r="C264" i="15" s="1"/>
  <c r="C265" i="15" s="1"/>
  <c r="C266" i="15" s="1"/>
  <c r="C267" i="15" s="1"/>
  <c r="C268" i="15" s="1"/>
  <c r="C269" i="15" s="1"/>
  <c r="C270" i="15" s="1"/>
  <c r="C271" i="15" s="1"/>
  <c r="C272" i="15" s="1"/>
  <c r="C273" i="15" s="1"/>
  <c r="C223" i="15"/>
  <c r="C224" i="15" s="1"/>
  <c r="C225" i="15" s="1"/>
  <c r="C226" i="15" s="1"/>
  <c r="C227" i="15" s="1"/>
  <c r="C228" i="15" s="1"/>
  <c r="C229" i="15" s="1"/>
  <c r="C230" i="15" s="1"/>
  <c r="C231" i="15" s="1"/>
  <c r="C232" i="15" s="1"/>
  <c r="C233" i="15" s="1"/>
  <c r="C234" i="15" s="1"/>
  <c r="C235" i="15" s="1"/>
  <c r="C236" i="15" s="1"/>
  <c r="C237" i="15" s="1"/>
  <c r="C238" i="15" s="1"/>
  <c r="C239" i="15" s="1"/>
  <c r="C240" i="15" s="1"/>
  <c r="C241" i="15" s="1"/>
  <c r="C242" i="15" s="1"/>
  <c r="C243" i="15" s="1"/>
  <c r="C244" i="15" s="1"/>
  <c r="C245" i="15" s="1"/>
  <c r="C246" i="15" s="1"/>
  <c r="C247" i="15" s="1"/>
  <c r="C248" i="15" s="1"/>
  <c r="C249" i="15" s="1"/>
  <c r="C250" i="15" s="1"/>
  <c r="C251" i="15" s="1"/>
  <c r="C192" i="15"/>
  <c r="C193" i="15" s="1"/>
  <c r="C194" i="15" s="1"/>
  <c r="C195" i="15" s="1"/>
  <c r="C196" i="15" s="1"/>
  <c r="C197" i="15" s="1"/>
  <c r="C198" i="15" s="1"/>
  <c r="C199" i="15" s="1"/>
  <c r="C200" i="15" s="1"/>
  <c r="C201" i="15" s="1"/>
  <c r="C202" i="15" s="1"/>
  <c r="C203" i="15" s="1"/>
  <c r="C204" i="15" s="1"/>
  <c r="C205" i="15" s="1"/>
  <c r="C206" i="15" s="1"/>
  <c r="C207" i="15" s="1"/>
  <c r="C208" i="15" s="1"/>
  <c r="C209" i="15" s="1"/>
  <c r="C210" i="15" s="1"/>
  <c r="C211" i="15" s="1"/>
  <c r="C212" i="15" s="1"/>
  <c r="C213" i="15" s="1"/>
  <c r="C214" i="15" s="1"/>
  <c r="C215" i="15" s="1"/>
  <c r="C216" i="15" s="1"/>
  <c r="C217" i="15" s="1"/>
  <c r="C218" i="15" s="1"/>
  <c r="C219" i="15" s="1"/>
  <c r="C220" i="15" s="1"/>
  <c r="C161" i="15"/>
  <c r="C162" i="15" s="1"/>
  <c r="C163" i="15" s="1"/>
  <c r="C164" i="15" s="1"/>
  <c r="C165" i="15" s="1"/>
  <c r="C166" i="15" s="1"/>
  <c r="C167" i="15" s="1"/>
  <c r="C168" i="15" s="1"/>
  <c r="C169" i="15" s="1"/>
  <c r="C170" i="15" s="1"/>
  <c r="C171" i="15" s="1"/>
  <c r="C172" i="15" s="1"/>
  <c r="C173" i="15" s="1"/>
  <c r="C174" i="15" s="1"/>
  <c r="C175" i="15" s="1"/>
  <c r="C176" i="15" s="1"/>
  <c r="C177" i="15" s="1"/>
  <c r="C178" i="15" s="1"/>
  <c r="C179" i="15" s="1"/>
  <c r="C180" i="15" s="1"/>
  <c r="C181" i="15" s="1"/>
  <c r="C182" i="15" s="1"/>
  <c r="C183" i="15" s="1"/>
  <c r="C184" i="15" s="1"/>
  <c r="C185" i="15" s="1"/>
  <c r="C186" i="15" s="1"/>
  <c r="C187" i="15" s="1"/>
  <c r="C188" i="15" s="1"/>
  <c r="C189" i="15" s="1"/>
  <c r="C130" i="15"/>
  <c r="C131" i="15" s="1"/>
  <c r="C132" i="15" s="1"/>
  <c r="C133" i="15" s="1"/>
  <c r="C134" i="15" s="1"/>
  <c r="C135" i="15" s="1"/>
  <c r="C136" i="15" s="1"/>
  <c r="C137" i="15" s="1"/>
  <c r="C138" i="15" s="1"/>
  <c r="C139" i="15" s="1"/>
  <c r="C140" i="15" s="1"/>
  <c r="C141" i="15" s="1"/>
  <c r="C142" i="15" s="1"/>
  <c r="C143" i="15" s="1"/>
  <c r="C144" i="15" s="1"/>
  <c r="C145" i="15" s="1"/>
  <c r="C146" i="15" s="1"/>
  <c r="C147" i="15" s="1"/>
  <c r="C148" i="15" s="1"/>
  <c r="C149" i="15" s="1"/>
  <c r="C150" i="15" s="1"/>
  <c r="C151" i="15" s="1"/>
  <c r="C152" i="15" s="1"/>
  <c r="C153" i="15" s="1"/>
  <c r="C154" i="15" s="1"/>
  <c r="C155" i="15" s="1"/>
  <c r="C156" i="15" s="1"/>
  <c r="C157" i="15" s="1"/>
  <c r="C158" i="15" s="1"/>
  <c r="C69" i="15"/>
  <c r="C70" i="15" s="1"/>
  <c r="C71" i="15" s="1"/>
  <c r="C72" i="15" s="1"/>
  <c r="C73" i="15" s="1"/>
  <c r="C74" i="15" s="1"/>
  <c r="C75" i="15" s="1"/>
  <c r="C76" i="15" s="1"/>
  <c r="C77" i="15" s="1"/>
  <c r="C78" i="15" s="1"/>
  <c r="C79" i="15" s="1"/>
  <c r="C80" i="15" s="1"/>
  <c r="C81" i="15" s="1"/>
  <c r="C82" i="15" s="1"/>
  <c r="C83" i="15" s="1"/>
  <c r="C84" i="15" s="1"/>
  <c r="C85" i="15" s="1"/>
  <c r="C86" i="15" s="1"/>
  <c r="C87" i="15" s="1"/>
  <c r="C8" i="15"/>
  <c r="C9" i="15" s="1"/>
  <c r="C10" i="15" s="1"/>
  <c r="C11" i="15" s="1"/>
  <c r="C12" i="15" s="1"/>
  <c r="C13" i="15" s="1"/>
  <c r="C14" i="15" s="1"/>
  <c r="C15" i="15" s="1"/>
  <c r="C16" i="15" s="1"/>
  <c r="C17" i="15" s="1"/>
  <c r="C18" i="15" s="1"/>
  <c r="C19" i="15" s="1"/>
  <c r="C20" i="15" s="1"/>
  <c r="C21" i="15" s="1"/>
  <c r="C22" i="15" s="1"/>
  <c r="C23" i="15" s="1"/>
  <c r="C24" i="15" s="1"/>
  <c r="C25" i="15" s="1"/>
  <c r="C26" i="15" s="1"/>
  <c r="C27" i="15" s="1"/>
  <c r="C28" i="15" s="1"/>
  <c r="C29" i="15" s="1"/>
  <c r="C30" i="15" s="1"/>
  <c r="C31" i="15" s="1"/>
  <c r="C32" i="15" s="1"/>
  <c r="C33" i="15" s="1"/>
  <c r="C34" i="15" s="1"/>
  <c r="C35" i="15" s="1"/>
  <c r="C36" i="15" s="1"/>
  <c r="C37" i="15" s="1"/>
  <c r="C38" i="15" s="1"/>
  <c r="C39" i="15" s="1"/>
  <c r="C40" i="15" s="1"/>
  <c r="C41" i="15" s="1"/>
  <c r="C42" i="15" s="1"/>
  <c r="C43" i="15" s="1"/>
  <c r="C44" i="15" s="1"/>
  <c r="C45" i="15" s="1"/>
  <c r="C46" i="15" s="1"/>
  <c r="C47" i="15" s="1"/>
  <c r="C48" i="15" s="1"/>
  <c r="C49" i="15" s="1"/>
  <c r="C50" i="15" s="1"/>
  <c r="C51" i="15" s="1"/>
  <c r="C52" i="15" s="1"/>
  <c r="C53" i="15" s="1"/>
  <c r="C54" i="15" s="1"/>
  <c r="C55" i="15" s="1"/>
  <c r="C56" i="15" s="1"/>
  <c r="C57" i="15" s="1"/>
  <c r="C581" i="15" l="1"/>
  <c r="C582" i="15" s="1"/>
  <c r="C583" i="15" s="1"/>
  <c r="C584" i="15" s="1"/>
  <c r="C585" i="15" s="1"/>
  <c r="C586" i="15" s="1"/>
  <c r="C587" i="15" s="1"/>
  <c r="C588" i="15" s="1"/>
  <c r="C589" i="15" s="1"/>
  <c r="C590" i="15" s="1"/>
  <c r="C591" i="15" s="1"/>
  <c r="C592" i="15" s="1"/>
  <c r="C593" i="15" s="1"/>
  <c r="C594" i="15" s="1"/>
  <c r="C595" i="15" s="1"/>
  <c r="C596" i="15" s="1"/>
  <c r="C597" i="15" s="1"/>
  <c r="C598" i="15" s="1"/>
  <c r="C599" i="15" s="1"/>
  <c r="C600" i="15" s="1"/>
  <c r="C601" i="15" s="1"/>
  <c r="C602" i="15" s="1"/>
  <c r="C603" i="15" s="1"/>
  <c r="C604" i="15" s="1"/>
  <c r="C605" i="15" s="1"/>
  <c r="C606" i="15" s="1"/>
  <c r="C607" i="15" s="1"/>
  <c r="C608" i="15" s="1"/>
  <c r="C609" i="15" s="1"/>
  <c r="C610" i="15" s="1"/>
  <c r="C611" i="15" s="1"/>
  <c r="C612" i="15" s="1"/>
  <c r="C613" i="15" s="1"/>
  <c r="C614" i="15" s="1"/>
  <c r="C615" i="15" s="1"/>
  <c r="C616" i="15" s="1"/>
  <c r="C617" i="15" s="1"/>
  <c r="C618" i="15" s="1"/>
  <c r="C619" i="15" s="1"/>
  <c r="C620" i="15" s="1"/>
  <c r="C621" i="15" s="1"/>
  <c r="C622" i="15" s="1"/>
  <c r="C623" i="15" s="1"/>
  <c r="C624" i="15" s="1"/>
  <c r="C625" i="15" s="1"/>
  <c r="C626" i="15" s="1"/>
  <c r="C627" i="15" s="1"/>
  <c r="C628" i="15" s="1"/>
  <c r="C629" i="15" s="1"/>
  <c r="C630" i="15" s="1"/>
  <c r="C520" i="15"/>
  <c r="C521" i="15" s="1"/>
  <c r="C522" i="15" s="1"/>
  <c r="C523" i="15" s="1"/>
  <c r="C524" i="15" s="1"/>
  <c r="C525" i="15" s="1"/>
  <c r="C526" i="15" s="1"/>
  <c r="C527" i="15" s="1"/>
  <c r="C528" i="15" s="1"/>
  <c r="C529" i="15" s="1"/>
  <c r="C530" i="15" s="1"/>
  <c r="C531" i="15" s="1"/>
  <c r="C532" i="15" s="1"/>
  <c r="C533" i="15" s="1"/>
  <c r="C534" i="15" s="1"/>
  <c r="C535" i="15" s="1"/>
  <c r="C536" i="15" s="1"/>
  <c r="C537" i="15" s="1"/>
  <c r="C538" i="15" s="1"/>
  <c r="C539" i="15" s="1"/>
  <c r="C540" i="15" s="1"/>
  <c r="C541" i="15" s="1"/>
  <c r="C542" i="15" s="1"/>
  <c r="C543" i="15" s="1"/>
  <c r="C544" i="15" s="1"/>
  <c r="C545" i="15" s="1"/>
  <c r="C546" i="15" s="1"/>
  <c r="C547" i="15" s="1"/>
  <c r="C548" i="15" s="1"/>
  <c r="C549" i="15" s="1"/>
  <c r="C550" i="15" s="1"/>
  <c r="C551" i="15" s="1"/>
  <c r="C552" i="15" s="1"/>
  <c r="C553" i="15" s="1"/>
  <c r="C554" i="15" s="1"/>
  <c r="C555" i="15" s="1"/>
  <c r="C556" i="15" s="1"/>
  <c r="C557" i="15" s="1"/>
  <c r="C558" i="15" s="1"/>
  <c r="C559" i="15" s="1"/>
  <c r="C274" i="15"/>
  <c r="C275" i="15" s="1"/>
  <c r="C276" i="15" s="1"/>
  <c r="C277" i="15" s="1"/>
  <c r="C278" i="15" s="1"/>
  <c r="C279" i="15" s="1"/>
  <c r="C280" i="15" s="1"/>
  <c r="C281" i="15" s="1"/>
  <c r="C282" i="15" s="1"/>
  <c r="C283" i="15" s="1"/>
  <c r="C284" i="15" s="1"/>
  <c r="C285" i="15" s="1"/>
  <c r="C286" i="15" s="1"/>
  <c r="C287" i="15" s="1"/>
  <c r="C288" i="15" s="1"/>
  <c r="C289" i="15" s="1"/>
  <c r="C290" i="15" s="1"/>
  <c r="C291" i="15" s="1"/>
  <c r="C292" i="15" s="1"/>
  <c r="C293" i="15" s="1"/>
  <c r="C294" i="15" s="1"/>
  <c r="C295" i="15" s="1"/>
  <c r="C296" i="15" s="1"/>
  <c r="C297" i="15" s="1"/>
  <c r="C298" i="15" s="1"/>
  <c r="C88" i="15"/>
  <c r="C89" i="15" s="1"/>
  <c r="C90" i="15" s="1"/>
  <c r="C91" i="15" s="1"/>
  <c r="C92" i="15" s="1"/>
  <c r="C93" i="15" s="1"/>
  <c r="C94" i="15" s="1"/>
  <c r="C95" i="15" s="1"/>
  <c r="C96" i="15" s="1"/>
  <c r="C97" i="15" s="1"/>
  <c r="C98" i="15" s="1"/>
  <c r="C99" i="15" s="1"/>
  <c r="C100" i="15" s="1"/>
  <c r="C101" i="15" s="1"/>
  <c r="C102" i="15" s="1"/>
  <c r="C103" i="15" s="1"/>
  <c r="C104" i="15" s="1"/>
  <c r="C105" i="15" s="1"/>
  <c r="C106" i="15" s="1"/>
  <c r="C107" i="15" s="1"/>
  <c r="C108" i="15" s="1"/>
  <c r="C109" i="15" s="1"/>
  <c r="C110" i="15" s="1"/>
  <c r="C111" i="15" s="1"/>
  <c r="C112" i="15" s="1"/>
  <c r="C113" i="15" s="1"/>
  <c r="C114" i="15" s="1"/>
  <c r="C115" i="15" s="1"/>
  <c r="C116" i="15" s="1"/>
  <c r="C117" i="15" s="1"/>
  <c r="C118" i="15" s="1"/>
  <c r="C119" i="15" s="1"/>
  <c r="C120" i="15" s="1"/>
  <c r="C121" i="15" s="1"/>
  <c r="C122" i="15" s="1"/>
  <c r="C123" i="15" s="1"/>
  <c r="C124" i="15" s="1"/>
  <c r="C125" i="15" s="1"/>
  <c r="C126" i="15" s="1"/>
  <c r="C127" i="15" s="1"/>
  <c r="C58" i="15"/>
  <c r="C59" i="15" s="1"/>
  <c r="C60" i="15" s="1"/>
  <c r="C61" i="15" s="1"/>
  <c r="C62" i="15" s="1"/>
  <c r="C63" i="15" s="1"/>
  <c r="C64" i="15" s="1"/>
  <c r="C65" i="15" s="1"/>
  <c r="C66" i="15" s="1"/>
  <c r="C631" i="15" l="1"/>
  <c r="C632" i="15" s="1"/>
  <c r="C633" i="15" s="1"/>
  <c r="C634" i="15" s="1"/>
  <c r="C635" i="15" s="1"/>
  <c r="C636" i="15" s="1"/>
  <c r="C637" i="15" s="1"/>
  <c r="C638" i="15" s="1"/>
  <c r="C639" i="15" s="1"/>
  <c r="C640" i="15" s="1"/>
  <c r="C641" i="15" s="1"/>
  <c r="C642" i="15" s="1"/>
  <c r="C643" i="15" s="1"/>
  <c r="C644" i="15" s="1"/>
  <c r="C645" i="15" s="1"/>
  <c r="C646" i="15" s="1"/>
  <c r="C647" i="15" s="1"/>
  <c r="C648" i="15" s="1"/>
  <c r="C649" i="15" s="1"/>
  <c r="C650" i="15" s="1"/>
  <c r="C651" i="15" s="1"/>
  <c r="C652" i="15" s="1"/>
  <c r="C653" i="15" s="1"/>
  <c r="C654" i="15" s="1"/>
  <c r="C655" i="15" s="1"/>
  <c r="C656" i="15" s="1"/>
  <c r="C657" i="15" s="1"/>
  <c r="C658" i="15" s="1"/>
  <c r="C659" i="15" s="1"/>
  <c r="C660" i="15" s="1"/>
  <c r="C299" i="15"/>
  <c r="C300" i="15" s="1"/>
  <c r="C301" i="15" s="1"/>
  <c r="C302" i="15" s="1"/>
  <c r="C303" i="15" s="1"/>
  <c r="C304" i="15" s="1"/>
  <c r="H698" i="15"/>
  <c r="H697" i="15"/>
  <c r="H696" i="15"/>
  <c r="H695" i="15"/>
  <c r="H694" i="15"/>
  <c r="H708" i="15"/>
  <c r="H707" i="15"/>
  <c r="H706" i="15"/>
  <c r="H705" i="15"/>
  <c r="H704" i="15"/>
  <c r="H703" i="15"/>
  <c r="H702" i="15"/>
  <c r="H701" i="15"/>
  <c r="H700" i="15"/>
  <c r="H699" i="15"/>
  <c r="H713" i="15"/>
  <c r="H712" i="15"/>
  <c r="H711" i="15"/>
  <c r="H710" i="15"/>
  <c r="H709" i="15"/>
  <c r="H672" i="15"/>
  <c r="H671" i="15"/>
  <c r="H670" i="15"/>
  <c r="H669" i="15"/>
  <c r="H668" i="15"/>
  <c r="H667" i="15"/>
  <c r="H666" i="15"/>
  <c r="H665" i="15"/>
  <c r="H664" i="15"/>
  <c r="H663" i="15"/>
  <c r="H677" i="15"/>
  <c r="H676" i="15"/>
  <c r="H675" i="15"/>
  <c r="H674" i="15"/>
  <c r="H673" i="15"/>
  <c r="H682" i="15"/>
  <c r="H681" i="15"/>
  <c r="H680" i="15"/>
  <c r="H679" i="15"/>
  <c r="H678" i="15"/>
  <c r="H571" i="15"/>
  <c r="H570" i="15"/>
  <c r="H569" i="15"/>
  <c r="H568" i="15"/>
  <c r="H567" i="15"/>
  <c r="H566" i="15"/>
  <c r="H565" i="15"/>
  <c r="H564" i="15"/>
  <c r="H563" i="15"/>
  <c r="H562" i="15"/>
  <c r="H576" i="15"/>
  <c r="H575" i="15"/>
  <c r="H574" i="15"/>
  <c r="H573" i="15"/>
  <c r="H572" i="15"/>
  <c r="H580" i="15"/>
  <c r="H579" i="15"/>
  <c r="H578" i="15"/>
  <c r="H577" i="15"/>
  <c r="H510" i="15"/>
  <c r="H509" i="15"/>
  <c r="H508" i="15"/>
  <c r="H507" i="15"/>
  <c r="H506" i="15"/>
  <c r="H505" i="15"/>
  <c r="H504" i="15"/>
  <c r="H503" i="15"/>
  <c r="H502" i="15"/>
  <c r="H501" i="15"/>
  <c r="H515" i="15"/>
  <c r="H514" i="15"/>
  <c r="H513" i="15"/>
  <c r="H512" i="15"/>
  <c r="H511" i="15"/>
  <c r="H519" i="15"/>
  <c r="H518" i="15"/>
  <c r="H517" i="15"/>
  <c r="H516" i="15"/>
  <c r="H479" i="15"/>
  <c r="H478" i="15"/>
  <c r="H477" i="15"/>
  <c r="H476" i="15"/>
  <c r="H475" i="15"/>
  <c r="H474" i="15"/>
  <c r="H473" i="15"/>
  <c r="H472" i="15"/>
  <c r="H471" i="15"/>
  <c r="H470" i="15"/>
  <c r="H484" i="15"/>
  <c r="H483" i="15"/>
  <c r="H482" i="15"/>
  <c r="H481" i="15"/>
  <c r="H480" i="15"/>
  <c r="H489" i="15"/>
  <c r="H488" i="15"/>
  <c r="H487" i="15"/>
  <c r="H486" i="15"/>
  <c r="H485" i="15"/>
  <c r="H448" i="15"/>
  <c r="H447" i="15"/>
  <c r="H446" i="15"/>
  <c r="H445" i="15"/>
  <c r="H444" i="15"/>
  <c r="H443" i="15"/>
  <c r="H442" i="15"/>
  <c r="H453" i="15"/>
  <c r="H452" i="15"/>
  <c r="H451" i="15"/>
  <c r="H450" i="15"/>
  <c r="H449" i="15"/>
  <c r="H458" i="15"/>
  <c r="H457" i="15"/>
  <c r="H456" i="15"/>
  <c r="H455" i="15"/>
  <c r="H454" i="15"/>
  <c r="H417" i="15"/>
  <c r="H416" i="15"/>
  <c r="H415" i="15"/>
  <c r="H414" i="15"/>
  <c r="H413" i="15"/>
  <c r="H412" i="15"/>
  <c r="H411" i="15"/>
  <c r="H410" i="15"/>
  <c r="H409" i="15"/>
  <c r="H408" i="15"/>
  <c r="H427" i="15"/>
  <c r="H426" i="15"/>
  <c r="H425" i="15"/>
  <c r="H424" i="15"/>
  <c r="H423" i="15"/>
  <c r="H422" i="15"/>
  <c r="H421" i="15"/>
  <c r="H420" i="15"/>
  <c r="H419" i="15"/>
  <c r="H418" i="15"/>
  <c r="H431" i="15"/>
  <c r="H430" i="15"/>
  <c r="H429" i="15"/>
  <c r="H428" i="15"/>
  <c r="H386" i="15"/>
  <c r="H385" i="15"/>
  <c r="H384" i="15"/>
  <c r="H383" i="15"/>
  <c r="H382" i="15"/>
  <c r="H381" i="15"/>
  <c r="H380" i="15"/>
  <c r="H379" i="15"/>
  <c r="H378" i="15"/>
  <c r="H377" i="15"/>
  <c r="H387" i="15"/>
  <c r="H388" i="15"/>
  <c r="H389" i="15"/>
  <c r="H390" i="15"/>
  <c r="H391" i="15"/>
  <c r="H392" i="15"/>
  <c r="H393" i="15"/>
  <c r="H394" i="15"/>
  <c r="H395" i="15"/>
  <c r="H396" i="15"/>
  <c r="H401" i="15"/>
  <c r="H400" i="15"/>
  <c r="H399" i="15"/>
  <c r="H398" i="15"/>
  <c r="H397" i="15"/>
  <c r="H355" i="15"/>
  <c r="H354" i="15"/>
  <c r="H353" i="15"/>
  <c r="H352" i="15"/>
  <c r="H351" i="15"/>
  <c r="H350" i="15"/>
  <c r="H349" i="15"/>
  <c r="H348" i="15"/>
  <c r="H347" i="15"/>
  <c r="H346" i="15"/>
  <c r="H360" i="15"/>
  <c r="H359" i="15"/>
  <c r="H358" i="15"/>
  <c r="H357" i="15"/>
  <c r="H356" i="15"/>
  <c r="H365" i="15"/>
  <c r="H364" i="15"/>
  <c r="H363" i="15"/>
  <c r="H362" i="15"/>
  <c r="H361" i="15"/>
  <c r="H324" i="15"/>
  <c r="H323" i="15"/>
  <c r="H322" i="15"/>
  <c r="H321" i="15"/>
  <c r="H320" i="15"/>
  <c r="H319" i="15"/>
  <c r="H318" i="15"/>
  <c r="H317" i="15"/>
  <c r="H316" i="15"/>
  <c r="H315" i="15"/>
  <c r="H329" i="15"/>
  <c r="H328" i="15"/>
  <c r="H327" i="15"/>
  <c r="H326" i="15"/>
  <c r="H325" i="15"/>
  <c r="H334" i="15"/>
  <c r="H333" i="15"/>
  <c r="H332" i="15"/>
  <c r="H331" i="15"/>
  <c r="H330" i="15"/>
  <c r="H264" i="15"/>
  <c r="H263" i="15"/>
  <c r="H262" i="15"/>
  <c r="H261" i="15"/>
  <c r="H260" i="15"/>
  <c r="H259" i="15"/>
  <c r="H258" i="15"/>
  <c r="H257" i="15"/>
  <c r="H269" i="15"/>
  <c r="H268" i="15"/>
  <c r="H267" i="15"/>
  <c r="H266" i="15"/>
  <c r="H265" i="15"/>
  <c r="H273" i="15"/>
  <c r="H272" i="15"/>
  <c r="H271" i="15"/>
  <c r="H270" i="15"/>
  <c r="H232" i="15"/>
  <c r="H231" i="15"/>
  <c r="H230" i="15"/>
  <c r="H229" i="15"/>
  <c r="H228" i="15"/>
  <c r="H227" i="15"/>
  <c r="H226" i="15"/>
  <c r="H225" i="15"/>
  <c r="H224" i="15"/>
  <c r="H223" i="15"/>
  <c r="H237" i="15"/>
  <c r="H236" i="15"/>
  <c r="H235" i="15"/>
  <c r="H234" i="15"/>
  <c r="H233" i="15"/>
  <c r="H242" i="15"/>
  <c r="H241" i="15"/>
  <c r="H240" i="15"/>
  <c r="H239" i="15"/>
  <c r="H238" i="15"/>
  <c r="H201" i="15"/>
  <c r="H200" i="15"/>
  <c r="H199" i="15"/>
  <c r="H198" i="15"/>
  <c r="H197" i="15"/>
  <c r="H196" i="15"/>
  <c r="H195" i="15"/>
  <c r="H194" i="15"/>
  <c r="H193" i="15"/>
  <c r="H192" i="15"/>
  <c r="H206" i="15"/>
  <c r="H205" i="15"/>
  <c r="H204" i="15"/>
  <c r="H203" i="15"/>
  <c r="H202" i="15"/>
  <c r="H211" i="15"/>
  <c r="H210" i="15"/>
  <c r="H209" i="15"/>
  <c r="H208" i="15"/>
  <c r="H207" i="15"/>
  <c r="H170" i="15"/>
  <c r="H169" i="15"/>
  <c r="H168" i="15"/>
  <c r="H167" i="15"/>
  <c r="H166" i="15"/>
  <c r="H165" i="15"/>
  <c r="H164" i="15"/>
  <c r="H163" i="15"/>
  <c r="H162" i="15"/>
  <c r="H180" i="15"/>
  <c r="H179" i="15"/>
  <c r="H178" i="15"/>
  <c r="H177" i="15"/>
  <c r="H176" i="15"/>
  <c r="H185" i="15"/>
  <c r="H184" i="15"/>
  <c r="H183" i="15"/>
  <c r="H182" i="15"/>
  <c r="H181" i="15"/>
  <c r="H153" i="15"/>
  <c r="H152" i="15"/>
  <c r="H151" i="15"/>
  <c r="H150" i="15"/>
  <c r="H149" i="15"/>
  <c r="H155" i="15"/>
  <c r="H154" i="15"/>
  <c r="H148" i="15"/>
  <c r="H147" i="15"/>
  <c r="H146" i="15"/>
  <c r="H145" i="15"/>
  <c r="H144" i="15"/>
  <c r="H143" i="15"/>
  <c r="H142" i="15"/>
  <c r="H141" i="15"/>
  <c r="H139" i="15"/>
  <c r="H138" i="15"/>
  <c r="H137" i="15"/>
  <c r="H136" i="15"/>
  <c r="H135" i="15"/>
  <c r="H87" i="15"/>
  <c r="H86" i="15"/>
  <c r="H85" i="15"/>
  <c r="H84" i="15"/>
  <c r="H83" i="15"/>
  <c r="H82" i="15"/>
  <c r="H81" i="15"/>
  <c r="H80" i="15"/>
  <c r="H79" i="15"/>
  <c r="H126" i="15"/>
  <c r="H125" i="15"/>
  <c r="H124" i="15"/>
  <c r="H123" i="15"/>
  <c r="H122" i="15"/>
  <c r="H121" i="15"/>
  <c r="H120" i="15"/>
  <c r="H119" i="15"/>
  <c r="H78" i="15"/>
  <c r="H77" i="15"/>
  <c r="H57" i="15"/>
  <c r="H26" i="15"/>
  <c r="H25" i="15"/>
  <c r="H24" i="15"/>
  <c r="H23" i="15"/>
  <c r="H22" i="15"/>
  <c r="H21" i="15"/>
  <c r="H20" i="15"/>
  <c r="H19" i="15"/>
  <c r="H18" i="15"/>
  <c r="H17" i="15"/>
  <c r="H16" i="15"/>
  <c r="H15" i="15"/>
  <c r="H14" i="15"/>
  <c r="H13" i="15"/>
  <c r="H65" i="15"/>
  <c r="H64" i="15"/>
  <c r="H63" i="15"/>
  <c r="H62" i="15"/>
  <c r="H61" i="15"/>
  <c r="G5" i="16"/>
  <c r="E51" i="16"/>
  <c r="C305" i="15" l="1"/>
  <c r="C306" i="15" s="1"/>
  <c r="C307" i="15" s="1"/>
  <c r="C308" i="15" s="1"/>
  <c r="C309" i="15" s="1"/>
  <c r="C310" i="15" s="1"/>
  <c r="C311" i="15" s="1"/>
  <c r="C312" i="15" s="1"/>
  <c r="H74" i="15" l="1"/>
  <c r="O2" i="15"/>
  <c r="K29" i="16" l="1"/>
  <c r="H722" i="15" l="1"/>
  <c r="H721" i="15"/>
  <c r="H720" i="15"/>
  <c r="H719" i="15"/>
  <c r="H718" i="15"/>
  <c r="H717" i="15"/>
  <c r="H716" i="15"/>
  <c r="H715" i="15"/>
  <c r="H714" i="15"/>
  <c r="H693" i="15"/>
  <c r="H691" i="15"/>
  <c r="H690" i="15"/>
  <c r="H689" i="15"/>
  <c r="H688" i="15"/>
  <c r="H687" i="15"/>
  <c r="H686" i="15"/>
  <c r="H685" i="15"/>
  <c r="H684" i="15"/>
  <c r="H683" i="15"/>
  <c r="H662" i="15"/>
  <c r="H660" i="15"/>
  <c r="H659" i="15"/>
  <c r="H658" i="15"/>
  <c r="H657" i="15"/>
  <c r="H656" i="15"/>
  <c r="H655" i="15"/>
  <c r="H654" i="15"/>
  <c r="H653" i="15"/>
  <c r="H652" i="15"/>
  <c r="H561" i="15"/>
  <c r="H559" i="15"/>
  <c r="H558" i="15"/>
  <c r="H557" i="15"/>
  <c r="H556" i="15"/>
  <c r="H555" i="15"/>
  <c r="H554" i="15"/>
  <c r="H553" i="15"/>
  <c r="H552" i="15"/>
  <c r="H551" i="15"/>
  <c r="H500" i="15"/>
  <c r="H498" i="15"/>
  <c r="H497" i="15"/>
  <c r="H496" i="15"/>
  <c r="H495" i="15"/>
  <c r="H494" i="15"/>
  <c r="H493" i="15"/>
  <c r="H492" i="15"/>
  <c r="H491" i="15"/>
  <c r="H490" i="15"/>
  <c r="H467" i="15"/>
  <c r="H466" i="15"/>
  <c r="H465" i="15"/>
  <c r="H464" i="15"/>
  <c r="H463" i="15"/>
  <c r="H462" i="15"/>
  <c r="H461" i="15"/>
  <c r="H460" i="15"/>
  <c r="H459" i="15"/>
  <c r="H436" i="15"/>
  <c r="H435" i="15"/>
  <c r="H434" i="15"/>
  <c r="H433" i="15"/>
  <c r="H432" i="15"/>
  <c r="H405" i="15"/>
  <c r="H404" i="15"/>
  <c r="H403" i="15"/>
  <c r="H402" i="15"/>
  <c r="H374" i="15"/>
  <c r="H373" i="15"/>
  <c r="H372" i="15"/>
  <c r="H371" i="15"/>
  <c r="H370" i="15"/>
  <c r="H369" i="15"/>
  <c r="H368" i="15"/>
  <c r="H367" i="15"/>
  <c r="H366" i="15"/>
  <c r="H343" i="15"/>
  <c r="H342" i="15"/>
  <c r="H341" i="15"/>
  <c r="H340" i="15"/>
  <c r="H339" i="15"/>
  <c r="H338" i="15"/>
  <c r="H337" i="15"/>
  <c r="H336" i="15"/>
  <c r="H335" i="15"/>
  <c r="H312" i="15"/>
  <c r="H311" i="15"/>
  <c r="H310" i="15"/>
  <c r="H309" i="15"/>
  <c r="H308" i="15"/>
  <c r="H307" i="15"/>
  <c r="H306" i="15"/>
  <c r="H251" i="15"/>
  <c r="H250" i="15"/>
  <c r="H249" i="15"/>
  <c r="H248" i="15"/>
  <c r="H247" i="15"/>
  <c r="H246" i="15"/>
  <c r="H245" i="15"/>
  <c r="H244" i="15"/>
  <c r="H243" i="15"/>
  <c r="H220" i="15"/>
  <c r="H219" i="15"/>
  <c r="H218" i="15"/>
  <c r="H217" i="15"/>
  <c r="H216" i="15"/>
  <c r="H215" i="15"/>
  <c r="H214" i="15"/>
  <c r="H213" i="15"/>
  <c r="H212" i="15"/>
  <c r="H189" i="15"/>
  <c r="H188" i="15"/>
  <c r="H187" i="15"/>
  <c r="H186" i="15"/>
  <c r="H175" i="15"/>
  <c r="H174" i="15"/>
  <c r="H173" i="15"/>
  <c r="H172" i="15"/>
  <c r="H171" i="15"/>
  <c r="H158" i="15"/>
  <c r="H157" i="15"/>
  <c r="H156" i="15"/>
  <c r="H140" i="15"/>
  <c r="H134" i="15"/>
  <c r="H133" i="15"/>
  <c r="H132" i="15"/>
  <c r="H131" i="15"/>
  <c r="H130" i="15"/>
  <c r="H127" i="15"/>
  <c r="H76" i="15"/>
  <c r="H75" i="15"/>
  <c r="H73" i="15"/>
  <c r="H72" i="15"/>
  <c r="H71" i="15"/>
  <c r="H70" i="15"/>
  <c r="H69" i="15"/>
  <c r="H66" i="15"/>
  <c r="H60" i="15"/>
  <c r="H59" i="15"/>
  <c r="H58" i="15"/>
  <c r="H12" i="15"/>
  <c r="H11" i="15"/>
  <c r="H10" i="15"/>
  <c r="H9" i="15"/>
  <c r="H8" i="15"/>
  <c r="H661" i="15" l="1"/>
  <c r="E27" i="16" s="1"/>
  <c r="F27" i="16" s="1"/>
  <c r="H560" i="15"/>
  <c r="E26" i="16" s="1"/>
  <c r="F26" i="16" s="1"/>
  <c r="H437" i="15"/>
  <c r="E23" i="16" s="1"/>
  <c r="F23" i="16" s="1"/>
  <c r="H344" i="15"/>
  <c r="H190" i="15"/>
  <c r="E16" i="16" s="1"/>
  <c r="F16" i="16" s="1"/>
  <c r="G16" i="16" s="1"/>
  <c r="H252" i="15"/>
  <c r="E18" i="16" s="1"/>
  <c r="F18" i="16" s="1"/>
  <c r="G18" i="16" s="1"/>
  <c r="H375" i="15"/>
  <c r="E21" i="16" s="1"/>
  <c r="F21" i="16" s="1"/>
  <c r="G21" i="16" s="1"/>
  <c r="H406" i="15"/>
  <c r="E22" i="16" s="1"/>
  <c r="F22" i="16" s="1"/>
  <c r="H159" i="15"/>
  <c r="E15" i="16" s="1"/>
  <c r="F15" i="16" s="1"/>
  <c r="H128" i="15"/>
  <c r="E14" i="16" s="1"/>
  <c r="F14" i="16" s="1"/>
  <c r="H67" i="15"/>
  <c r="E13" i="16" s="1"/>
  <c r="F13" i="16" s="1"/>
  <c r="H692" i="15"/>
  <c r="E28" i="16" s="1"/>
  <c r="F28" i="16" s="1"/>
  <c r="H723" i="15"/>
  <c r="E29" i="16" s="1"/>
  <c r="H29" i="16" s="1"/>
  <c r="H499" i="15"/>
  <c r="E25" i="16" s="1"/>
  <c r="F25" i="16" s="1"/>
  <c r="H221" i="15"/>
  <c r="E17" i="16" s="1"/>
  <c r="F17" i="16" s="1"/>
  <c r="H468" i="15"/>
  <c r="E24" i="16" s="1"/>
  <c r="F24" i="16" s="1"/>
  <c r="G24" i="16" s="1"/>
  <c r="H313" i="15"/>
  <c r="E19" i="16" s="1"/>
  <c r="F19" i="16" s="1"/>
  <c r="G19" i="16" s="1"/>
  <c r="E20" i="16" l="1"/>
  <c r="F20" i="16" s="1"/>
  <c r="G14" i="16"/>
  <c r="H14" i="16" s="1"/>
  <c r="I14" i="16"/>
  <c r="H18" i="16"/>
  <c r="I18" i="16"/>
  <c r="G28" i="16"/>
  <c r="H28" i="16" s="1"/>
  <c r="I28" i="16"/>
  <c r="I21" i="16"/>
  <c r="H21" i="16"/>
  <c r="H16" i="16"/>
  <c r="G25" i="16"/>
  <c r="H25" i="16" s="1"/>
  <c r="I25" i="16"/>
  <c r="G26" i="16"/>
  <c r="H26" i="16" s="1"/>
  <c r="I26" i="16"/>
  <c r="H19" i="16"/>
  <c r="I19" i="16"/>
  <c r="G23" i="16"/>
  <c r="H23" i="16" s="1"/>
  <c r="I23" i="16"/>
  <c r="H24" i="16"/>
  <c r="I24" i="16"/>
  <c r="E30" i="16" l="1"/>
  <c r="G20" i="16"/>
  <c r="H20" i="16" s="1"/>
  <c r="I20" i="16"/>
  <c r="G27" i="16"/>
  <c r="H27" i="16" s="1"/>
  <c r="I27" i="16"/>
  <c r="G17" i="16"/>
  <c r="H17" i="16" s="1"/>
  <c r="I17" i="16"/>
  <c r="I12" i="16"/>
  <c r="I16" i="16"/>
  <c r="G22" i="16"/>
  <c r="H22" i="16" s="1"/>
  <c r="I22" i="16"/>
  <c r="G15" i="16"/>
  <c r="H15" i="16" s="1"/>
  <c r="I15" i="16"/>
  <c r="G13" i="16"/>
  <c r="I13" i="16"/>
  <c r="F30" i="16"/>
  <c r="G30" i="16" l="1"/>
  <c r="H13" i="16"/>
  <c r="H30" i="16" s="1"/>
  <c r="E40" i="16" l="1"/>
  <c r="E44" i="16" s="1"/>
  <c r="K20" i="16"/>
  <c r="I30" i="16"/>
  <c r="K15" i="16"/>
  <c r="K13" i="16"/>
  <c r="K17" i="16"/>
  <c r="K22" i="16"/>
  <c r="K16" i="16"/>
  <c r="K21" i="16"/>
  <c r="K27" i="16"/>
  <c r="K25" i="16"/>
  <c r="K24" i="16"/>
  <c r="K14" i="16"/>
  <c r="K28" i="16"/>
  <c r="K18" i="16"/>
  <c r="K26" i="16"/>
  <c r="K19" i="16"/>
  <c r="K23" i="16"/>
  <c r="K30"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2" authorId="0" shapeId="0" xr:uid="{91F247B2-5700-42FB-81BA-2AA3C13F6E13}">
      <text>
        <r>
          <rPr>
            <sz val="11"/>
            <color indexed="81"/>
            <rFont val="MS P ゴシック"/>
            <family val="3"/>
            <charset val="128"/>
          </rPr>
          <t xml:space="preserve">補助事業全体にかかる経費を記載ください。
</t>
        </r>
        <r>
          <rPr>
            <b/>
            <sz val="11"/>
            <color indexed="81"/>
            <rFont val="MS P ゴシック"/>
            <family val="3"/>
            <charset val="128"/>
          </rPr>
          <t xml:space="preserve">
※補助事業に要する経費は（別添）積算明細書の各費目の合計値より自動反映されます。</t>
        </r>
      </text>
    </comment>
    <comment ref="F12" authorId="0" shapeId="0" xr:uid="{B58739F7-C56A-4B72-AD79-C0FFBEB7DB7B}">
      <text>
        <r>
          <rPr>
            <sz val="9"/>
            <color indexed="81"/>
            <rFont val="MS P ゴシック"/>
            <family val="3"/>
            <charset val="128"/>
          </rPr>
          <t xml:space="preserve">補助事業に要する経費のうち補助対象となる経費
</t>
        </r>
        <r>
          <rPr>
            <b/>
            <sz val="11"/>
            <color indexed="81"/>
            <rFont val="MS P ゴシック"/>
            <family val="3"/>
            <charset val="128"/>
          </rPr>
          <t>※補助事業に要する経費から自動で反映されます。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5" authorId="0" shapeId="0" xr:uid="{D183E332-DD3E-42C7-A483-76556D7F44E8}">
      <text>
        <r>
          <rPr>
            <b/>
            <sz val="9"/>
            <color indexed="81"/>
            <rFont val="Meiryo UI"/>
            <family val="3"/>
            <charset val="128"/>
          </rPr>
          <t xml:space="preserve">イベント名
</t>
        </r>
        <r>
          <rPr>
            <sz val="9"/>
            <color indexed="81"/>
            <rFont val="Meiryo UI"/>
            <family val="3"/>
            <charset val="128"/>
          </rPr>
          <t>特定の目的やテーマにもとづいて企画される行事や催し物（展示会、催事、マーケティング拠点など）のイベントを記載する。</t>
        </r>
        <r>
          <rPr>
            <b/>
            <sz val="9"/>
            <color indexed="81"/>
            <rFont val="MS P ゴシック"/>
            <family val="3"/>
            <charset val="128"/>
          </rPr>
          <t xml:space="preserve">
</t>
        </r>
      </text>
    </comment>
    <comment ref="P5" authorId="0" shapeId="0" xr:uid="{7F0F52A9-F855-47F0-B91C-D5CA1D7738C5}">
      <text>
        <r>
          <rPr>
            <b/>
            <sz val="9"/>
            <color indexed="81"/>
            <rFont val="MS P ゴシック"/>
            <family val="3"/>
            <charset val="128"/>
          </rPr>
          <t>イベント開催予定月</t>
        </r>
        <r>
          <rPr>
            <sz val="9"/>
            <color indexed="81"/>
            <rFont val="MS P ゴシック"/>
            <family val="3"/>
            <charset val="128"/>
          </rPr>
          <t xml:space="preserve">
イベントの開催予定月を記載する。</t>
        </r>
      </text>
    </comment>
    <comment ref="Q5" authorId="0" shapeId="0" xr:uid="{958D7CF0-B904-476B-A8E9-D855A9318568}">
      <text>
        <r>
          <rPr>
            <b/>
            <sz val="9"/>
            <color indexed="81"/>
            <rFont val="MS P ゴシック"/>
            <family val="3"/>
            <charset val="128"/>
          </rPr>
          <t>現時点で発注を予定している取引先候補</t>
        </r>
        <r>
          <rPr>
            <sz val="9"/>
            <color indexed="81"/>
            <rFont val="MS P ゴシック"/>
            <family val="3"/>
            <charset val="128"/>
          </rPr>
          <t xml:space="preserve">
現時点で発注を予定している取引先を記載する。
複数の見積を取得する場合、最も安価な取引先を選定し記載する。</t>
        </r>
      </text>
    </comment>
    <comment ref="G7" authorId="0" shapeId="0" xr:uid="{C0792256-DEEB-4ADD-99EF-49F1D899EAB3}">
      <text>
        <r>
          <rPr>
            <sz val="12"/>
            <color indexed="81"/>
            <rFont val="Meiryo UI"/>
            <family val="3"/>
            <charset val="128"/>
          </rPr>
          <t>①取組：応募申請時に選択した取組のなかで、該当する取組を選択する。
複数の取組にまたがって発生する経費は、複数の取組を選択する。</t>
        </r>
        <r>
          <rPr>
            <b/>
            <sz val="12"/>
            <color indexed="81"/>
            <rFont val="MS P ゴシック"/>
            <family val="3"/>
            <charset val="128"/>
          </rPr>
          <t xml:space="preserve">
</t>
        </r>
        <r>
          <rPr>
            <sz val="12"/>
            <color indexed="81"/>
            <rFont val="MS P ゴシック"/>
            <family val="3"/>
            <charset val="128"/>
          </rPr>
          <t xml:space="preserve">
</t>
        </r>
      </text>
    </comment>
    <comment ref="H7" authorId="0" shapeId="0" xr:uid="{DF5078A5-BA2A-44FE-AD87-7750E355F168}">
      <text>
        <r>
          <rPr>
            <b/>
            <sz val="16"/>
            <color indexed="81"/>
            <rFont val="Meiryo UI"/>
            <family val="3"/>
            <charset val="128"/>
          </rPr>
          <t>②計：計算式を設定しています。</t>
        </r>
        <r>
          <rPr>
            <b/>
            <sz val="9"/>
            <color indexed="81"/>
            <rFont val="Meiryo UI"/>
            <family val="3"/>
            <charset val="128"/>
          </rPr>
          <t xml:space="preserve">
      </t>
        </r>
        <r>
          <rPr>
            <b/>
            <sz val="16"/>
            <color indexed="81"/>
            <rFont val="Meiryo UI"/>
            <family val="3"/>
            <charset val="128"/>
          </rPr>
          <t>計＝単価×数量×回数等</t>
        </r>
      </text>
    </comment>
    <comment ref="N7" authorId="0" shapeId="0" xr:uid="{7ECFF496-354A-46BA-B072-698F4BF17C62}">
      <text>
        <r>
          <rPr>
            <sz val="9"/>
            <color indexed="81"/>
            <rFont val="Meiryo UI"/>
            <family val="3"/>
            <charset val="128"/>
          </rPr>
          <t>人件費の単価は「別添1：人件費の算出方法に係る実務細則」の
等級単価一覧表(令和7年度適用）の労働単価(円/時）に基づいた金額を記載する</t>
        </r>
      </text>
    </comment>
    <comment ref="N68" authorId="0" shapeId="0" xr:uid="{C08F3824-9099-48FD-8393-88955D4065BA}">
      <text>
        <r>
          <rPr>
            <sz val="10"/>
            <color indexed="81"/>
            <rFont val="Meiryo UI"/>
            <family val="3"/>
            <charset val="128"/>
          </rPr>
          <t>②委員等謝金の謝金の単価は「別添２：謝金及び雑役務費の単価について」が上限となります。
謝金の単価(上限)の根拠として別添２の「分野別職位等」を記載する。</t>
        </r>
        <r>
          <rPr>
            <sz val="10"/>
            <color indexed="81"/>
            <rFont val="MS P ゴシック"/>
            <family val="3"/>
            <charset val="128"/>
          </rPr>
          <t xml:space="preserve">
</t>
        </r>
      </text>
    </comment>
    <comment ref="N129" authorId="0" shapeId="0" xr:uid="{C297C293-5D25-4F40-A9A4-A52439454157}">
      <text>
        <r>
          <rPr>
            <sz val="9"/>
            <color indexed="81"/>
            <rFont val="Meiryo UI"/>
            <family val="3"/>
            <charset val="128"/>
          </rPr>
          <t>③地域振興等機関旅費 および ④参画事業者旅費は「別添3：旅費の支給基準について」に基づき経費を算出すること。
（記載例）
飛行機(航空券)：成田空港⇒ロサンゼルス国際空港(片道)×１人
宿泊：台湾(高雄市）3日×２人
電車：東京駅⇔名古屋駅（往復）
用途：■■展示会へ出展するため(イベント欄で確認できる場合は記載不要）
※　国と国、関東⇔関西（往復）の移動などの大まかに記載するのではなく、空港、国・都市などできるだけ具体的に記載する</t>
        </r>
        <r>
          <rPr>
            <sz val="9"/>
            <color indexed="81"/>
            <rFont val="MS P ゴシック"/>
            <family val="3"/>
            <charset val="128"/>
          </rPr>
          <t xml:space="preserve">
</t>
        </r>
      </text>
    </comment>
    <comment ref="N500" authorId="0" shapeId="0" xr:uid="{785DEA03-99A5-4F8A-8BAC-ECCB89191F50}">
      <text>
        <r>
          <rPr>
            <sz val="10"/>
            <color indexed="81"/>
            <rFont val="Meiryo UI"/>
            <family val="3"/>
            <charset val="128"/>
          </rPr>
          <t>謝金の単価は「別添２：謝金及び雑役務費の単価について」の２,000円が上限となります。</t>
        </r>
        <r>
          <rPr>
            <sz val="9"/>
            <color indexed="81"/>
            <rFont val="MS P ゴシック"/>
            <family val="3"/>
            <charset val="128"/>
          </rPr>
          <t xml:space="preserve">
</t>
        </r>
      </text>
    </comment>
    <comment ref="N563" authorId="0" shapeId="0" xr:uid="{62F2120D-3066-4192-9538-75CADBFC09CA}">
      <text>
        <r>
          <rPr>
            <sz val="10"/>
            <color indexed="81"/>
            <rFont val="Meiryo UI"/>
            <family val="3"/>
            <charset val="128"/>
          </rPr>
          <t>派遣社員は、①人件費、⑭雑役務費ではなく
⑮委託・外注費に計上してください</t>
        </r>
        <r>
          <rPr>
            <sz val="9"/>
            <color indexed="81"/>
            <rFont val="Meiryo UI"/>
            <family val="3"/>
            <charset val="128"/>
          </rPr>
          <t xml:space="preserve">
</t>
        </r>
        <r>
          <rPr>
            <sz val="9"/>
            <color indexed="81"/>
            <rFont val="MS P ゴシック"/>
            <family val="3"/>
            <charset val="128"/>
          </rPr>
          <t xml:space="preserve">
</t>
        </r>
      </text>
    </comment>
    <comment ref="N693" authorId="0" shapeId="0" xr:uid="{0D2DF473-187A-4121-A077-4EEC03AEFF7E}">
      <text>
        <r>
          <rPr>
            <sz val="10"/>
            <color indexed="81"/>
            <rFont val="MS P ゴシック"/>
            <family val="3"/>
            <charset val="128"/>
          </rPr>
          <t xml:space="preserve">自己負担額や補助対象外経費の記載が必要な場合は
「その他に要する経費」へ入力をお願いします。
（入力は任意となります）
</t>
        </r>
      </text>
    </comment>
  </commentList>
</comments>
</file>

<file path=xl/sharedStrings.xml><?xml version="1.0" encoding="utf-8"?>
<sst xmlns="http://schemas.openxmlformats.org/spreadsheetml/2006/main" count="2958" uniqueCount="217">
  <si>
    <t>（様式３）</t>
    <rPh sb="1" eb="3">
      <t>ヨウシキ</t>
    </rPh>
    <phoneticPr fontId="7"/>
  </si>
  <si>
    <t>支出計画書</t>
    <rPh sb="0" eb="4">
      <t>シシュツケイカク</t>
    </rPh>
    <rPh sb="4" eb="5">
      <t>ショ</t>
    </rPh>
    <phoneticPr fontId="10"/>
  </si>
  <si>
    <t>申請事業者名</t>
    <rPh sb="0" eb="2">
      <t>シンセイ</t>
    </rPh>
    <rPh sb="2" eb="5">
      <t>ジギョウシャ</t>
    </rPh>
    <rPh sb="5" eb="6">
      <t>メイ</t>
    </rPh>
    <phoneticPr fontId="7"/>
  </si>
  <si>
    <t>←次に該当しない者は、補助対象経費を「税抜価格」で記載し、上記経理処欄で「税別」を選択。</t>
    <rPh sb="1" eb="2">
      <t>ツギ</t>
    </rPh>
    <rPh sb="3" eb="5">
      <t>ガイトウ</t>
    </rPh>
    <rPh sb="8" eb="9">
      <t>シャ</t>
    </rPh>
    <rPh sb="11" eb="13">
      <t>ホジョ</t>
    </rPh>
    <rPh sb="13" eb="15">
      <t>タイショウ</t>
    </rPh>
    <rPh sb="15" eb="17">
      <t>ケイヒ</t>
    </rPh>
    <rPh sb="19" eb="20">
      <t>ゼイ</t>
    </rPh>
    <rPh sb="20" eb="21">
      <t>ヌ</t>
    </rPh>
    <rPh sb="21" eb="23">
      <t>カカク</t>
    </rPh>
    <rPh sb="25" eb="27">
      <t>キサイ</t>
    </rPh>
    <rPh sb="29" eb="31">
      <t>ジョウキ</t>
    </rPh>
    <rPh sb="31" eb="33">
      <t>ケイリ</t>
    </rPh>
    <rPh sb="33" eb="34">
      <t>ドコロ</t>
    </rPh>
    <rPh sb="34" eb="35">
      <t>ラン</t>
    </rPh>
    <rPh sb="37" eb="38">
      <t>ゼイ</t>
    </rPh>
    <rPh sb="38" eb="39">
      <t>ベツ</t>
    </rPh>
    <rPh sb="41" eb="43">
      <t>センタク</t>
    </rPh>
    <phoneticPr fontId="12"/>
  </si>
  <si>
    <t>経理処理</t>
    <rPh sb="0" eb="4">
      <t>ケイリショリ</t>
    </rPh>
    <phoneticPr fontId="7"/>
  </si>
  <si>
    <t>　① 消費税法における納税義務者とならない者</t>
  </si>
  <si>
    <t>取組</t>
    <phoneticPr fontId="7"/>
  </si>
  <si>
    <t>　② 免税事業者、簡易課税事業者及び二割特例</t>
    <rPh sb="16" eb="17">
      <t>オヨ</t>
    </rPh>
    <rPh sb="18" eb="20">
      <t>ニワリ</t>
    </rPh>
    <rPh sb="20" eb="22">
      <t>トクレイ</t>
    </rPh>
    <phoneticPr fontId="2"/>
  </si>
  <si>
    <t>展示会・商談会の取組</t>
    <phoneticPr fontId="7"/>
  </si>
  <si>
    <t>催事販売の取組</t>
    <phoneticPr fontId="7"/>
  </si>
  <si>
    <t>マーケティング拠点の取組</t>
    <phoneticPr fontId="7"/>
  </si>
  <si>
    <t>　③ 消費税法別表第三に掲げる法人</t>
  </si>
  <si>
    <t>✓</t>
  </si>
  <si>
    <t>←複数選択可(プルダウンから選択）</t>
    <rPh sb="1" eb="5">
      <t>フクスウセンタク</t>
    </rPh>
    <rPh sb="5" eb="6">
      <t>カ</t>
    </rPh>
    <rPh sb="14" eb="16">
      <t>センタク</t>
    </rPh>
    <phoneticPr fontId="7"/>
  </si>
  <si>
    <t>　④ 課税事業者のうち課税売上割合が低い等の理由から、消費税仕入控除税額確定後の返還を選択する者</t>
    <rPh sb="47" eb="48">
      <t>モノ</t>
    </rPh>
    <phoneticPr fontId="2"/>
  </si>
  <si>
    <t>1.</t>
    <phoneticPr fontId="7"/>
  </si>
  <si>
    <t>経費配分内訳</t>
    <phoneticPr fontId="2"/>
  </si>
  <si>
    <t>（単位：円）</t>
  </si>
  <si>
    <t>経費区分及び明細</t>
  </si>
  <si>
    <t>補助率</t>
    <rPh sb="0" eb="3">
      <t>ホジョリツ</t>
    </rPh>
    <phoneticPr fontId="7"/>
  </si>
  <si>
    <t>補助事業に要する経費
Ⓒ</t>
    <rPh sb="0" eb="2">
      <t>ホジョ</t>
    </rPh>
    <rPh sb="2" eb="4">
      <t>ジギョウ</t>
    </rPh>
    <rPh sb="5" eb="6">
      <t>ヨウ</t>
    </rPh>
    <rPh sb="8" eb="10">
      <t>ケイヒ</t>
    </rPh>
    <phoneticPr fontId="10"/>
  </si>
  <si>
    <t>補助対象
経費</t>
    <rPh sb="0" eb="2">
      <t>ホジョ</t>
    </rPh>
    <rPh sb="2" eb="4">
      <t>タイショウ</t>
    </rPh>
    <rPh sb="5" eb="7">
      <t>ケイヒ</t>
    </rPh>
    <phoneticPr fontId="10"/>
  </si>
  <si>
    <t>補助金要望額
Ⓐ</t>
    <rPh sb="0" eb="3">
      <t>ホジョキン</t>
    </rPh>
    <rPh sb="3" eb="5">
      <t>ヨウボウ</t>
    </rPh>
    <rPh sb="5" eb="6">
      <t>ガク</t>
    </rPh>
    <phoneticPr fontId="10"/>
  </si>
  <si>
    <t>自己負担
Ⓑ</t>
    <phoneticPr fontId="7"/>
  </si>
  <si>
    <t>％</t>
    <phoneticPr fontId="7"/>
  </si>
  <si>
    <t>①人件費</t>
    <phoneticPr fontId="2"/>
  </si>
  <si>
    <t>定額</t>
    <rPh sb="0" eb="2">
      <t>テイガク</t>
    </rPh>
    <phoneticPr fontId="7"/>
  </si>
  <si>
    <t>②委員等謝金</t>
    <phoneticPr fontId="2"/>
  </si>
  <si>
    <t>③地域振興等機関旅費</t>
    <phoneticPr fontId="7"/>
  </si>
  <si>
    <t>④参画事業者旅費</t>
  </si>
  <si>
    <t>⑤会議費</t>
    <phoneticPr fontId="2"/>
  </si>
  <si>
    <t>⑥借料</t>
    <phoneticPr fontId="2"/>
  </si>
  <si>
    <t>⑦設営・設計費</t>
    <rPh sb="4" eb="6">
      <t>セッケイ</t>
    </rPh>
    <phoneticPr fontId="2"/>
  </si>
  <si>
    <t>⑧展示会等出展費</t>
    <phoneticPr fontId="2"/>
  </si>
  <si>
    <t>⑨保険料</t>
    <phoneticPr fontId="2"/>
  </si>
  <si>
    <t>⑪通信運搬費</t>
    <phoneticPr fontId="2"/>
  </si>
  <si>
    <t>⑫広報費</t>
    <phoneticPr fontId="2"/>
  </si>
  <si>
    <t>⑬印刷製本費</t>
    <phoneticPr fontId="2"/>
  </si>
  <si>
    <t>⑭雑役務費</t>
    <phoneticPr fontId="2"/>
  </si>
  <si>
    <t>⑮委託・外注費</t>
    <phoneticPr fontId="2"/>
  </si>
  <si>
    <t>⑯水道光熱費</t>
    <rPh sb="3" eb="5">
      <t>コウネツ</t>
    </rPh>
    <phoneticPr fontId="2"/>
  </si>
  <si>
    <t>その他に要する経費</t>
    <rPh sb="2" eb="3">
      <t>タ</t>
    </rPh>
    <rPh sb="4" eb="5">
      <t>ヨウ</t>
    </rPh>
    <rPh sb="7" eb="9">
      <t>ケイヒ</t>
    </rPh>
    <phoneticPr fontId="12"/>
  </si>
  <si>
    <t>合　　　　　計</t>
  </si>
  <si>
    <t>※円未満は切り捨て。</t>
    <phoneticPr fontId="10"/>
  </si>
  <si>
    <t>※次に該当しない者は、補助対象経費を「税抜価格」で記載し、上記経理処欄で「税抜き」を選択。</t>
    <rPh sb="1" eb="2">
      <t>ツギ</t>
    </rPh>
    <rPh sb="3" eb="5">
      <t>ガイトウ</t>
    </rPh>
    <rPh sb="8" eb="9">
      <t>シャ</t>
    </rPh>
    <rPh sb="11" eb="13">
      <t>ホジョ</t>
    </rPh>
    <rPh sb="13" eb="15">
      <t>タイショウ</t>
    </rPh>
    <rPh sb="15" eb="17">
      <t>ケイヒ</t>
    </rPh>
    <rPh sb="19" eb="20">
      <t>ゼイ</t>
    </rPh>
    <rPh sb="20" eb="21">
      <t>ヌ</t>
    </rPh>
    <rPh sb="21" eb="23">
      <t>カカク</t>
    </rPh>
    <rPh sb="25" eb="27">
      <t>キサイ</t>
    </rPh>
    <rPh sb="29" eb="31">
      <t>ジョウキ</t>
    </rPh>
    <rPh sb="31" eb="33">
      <t>ケイリ</t>
    </rPh>
    <rPh sb="33" eb="34">
      <t>ドコロ</t>
    </rPh>
    <rPh sb="34" eb="35">
      <t>ラン</t>
    </rPh>
    <rPh sb="37" eb="38">
      <t>ゼイ</t>
    </rPh>
    <rPh sb="38" eb="39">
      <t>ヌ</t>
    </rPh>
    <rPh sb="42" eb="44">
      <t>センタク</t>
    </rPh>
    <phoneticPr fontId="12"/>
  </si>
  <si>
    <t>　① 消費税法における納税義務者とならない者</t>
    <phoneticPr fontId="2"/>
  </si>
  <si>
    <t>　③ 消費税法別表第三に掲げる法人</t>
    <phoneticPr fontId="2"/>
  </si>
  <si>
    <t>2.</t>
    <phoneticPr fontId="7"/>
  </si>
  <si>
    <t>資金調達内訳</t>
    <phoneticPr fontId="2"/>
  </si>
  <si>
    <t>区　分</t>
    <rPh sb="0" eb="1">
      <t>ク</t>
    </rPh>
    <rPh sb="2" eb="3">
      <t>ブン</t>
    </rPh>
    <phoneticPr fontId="2"/>
  </si>
  <si>
    <t>金額(円)</t>
    <rPh sb="0" eb="2">
      <t>キンガク</t>
    </rPh>
    <rPh sb="3" eb="4">
      <t>エン</t>
    </rPh>
    <phoneticPr fontId="2"/>
  </si>
  <si>
    <t>資金の調達先</t>
    <rPh sb="0" eb="2">
      <t>シキン</t>
    </rPh>
    <rPh sb="3" eb="6">
      <t>チョウタツサキ</t>
    </rPh>
    <phoneticPr fontId="2"/>
  </si>
  <si>
    <t>Ⓐ</t>
    <phoneticPr fontId="2"/>
  </si>
  <si>
    <t>補助金要望額</t>
    <rPh sb="0" eb="3">
      <t>ホジョキン</t>
    </rPh>
    <rPh sb="3" eb="5">
      <t>ヨウボウ</t>
    </rPh>
    <rPh sb="5" eb="6">
      <t>ガク</t>
    </rPh>
    <phoneticPr fontId="2"/>
  </si>
  <si>
    <t>Ⓑ</t>
    <phoneticPr fontId="2"/>
  </si>
  <si>
    <t>自己資金</t>
    <rPh sb="0" eb="2">
      <t>ジコ</t>
    </rPh>
    <rPh sb="2" eb="4">
      <t>シキン</t>
    </rPh>
    <phoneticPr fontId="2"/>
  </si>
  <si>
    <t>借入金</t>
    <rPh sb="0" eb="2">
      <t>カリイレ</t>
    </rPh>
    <rPh sb="2" eb="3">
      <t>キン</t>
    </rPh>
    <phoneticPr fontId="2"/>
  </si>
  <si>
    <t>その他</t>
    <rPh sb="2" eb="3">
      <t>タ</t>
    </rPh>
    <phoneticPr fontId="2"/>
  </si>
  <si>
    <t>Ⓒ</t>
    <phoneticPr fontId="7"/>
  </si>
  <si>
    <t>補助事業に要する経費</t>
    <phoneticPr fontId="7"/>
  </si>
  <si>
    <t>上記1.経費配分内訳のⒶ＋Ⓑ＝Ⓒと同額になる</t>
    <rPh sb="0" eb="2">
      <t>ジョウキ</t>
    </rPh>
    <rPh sb="17" eb="19">
      <t>ドウガク</t>
    </rPh>
    <phoneticPr fontId="2"/>
  </si>
  <si>
    <t>←1.経費配分内訳の「補助事業に要する経費」と不一致の場合、赤色でエラーが表示される。</t>
    <rPh sb="3" eb="5">
      <t>ケイヒ</t>
    </rPh>
    <rPh sb="5" eb="7">
      <t>ハイブン</t>
    </rPh>
    <rPh sb="7" eb="9">
      <t>ウチワケ</t>
    </rPh>
    <rPh sb="11" eb="15">
      <t>ホジョジギョウ</t>
    </rPh>
    <rPh sb="16" eb="17">
      <t>ヨウ</t>
    </rPh>
    <rPh sb="19" eb="21">
      <t>ケイヒ</t>
    </rPh>
    <rPh sb="23" eb="26">
      <t>フイッチ</t>
    </rPh>
    <rPh sb="27" eb="29">
      <t>バアイ</t>
    </rPh>
    <rPh sb="30" eb="32">
      <t>アカイロ</t>
    </rPh>
    <rPh sb="37" eb="39">
      <t>ヒョウジ</t>
    </rPh>
    <phoneticPr fontId="7"/>
  </si>
  <si>
    <t>3.</t>
    <phoneticPr fontId="7"/>
  </si>
  <si>
    <t>「2.Ⓐ補助金要望額」の手当方法</t>
    <rPh sb="4" eb="7">
      <t>ホジョキン</t>
    </rPh>
    <rPh sb="7" eb="9">
      <t>ヨウボウ</t>
    </rPh>
    <rPh sb="9" eb="10">
      <t>ガク</t>
    </rPh>
    <rPh sb="12" eb="14">
      <t>テアテ</t>
    </rPh>
    <rPh sb="14" eb="16">
      <t>ホウホウ</t>
    </rPh>
    <phoneticPr fontId="2"/>
  </si>
  <si>
    <t>区分</t>
    <rPh sb="0" eb="2">
      <t>クブン</t>
    </rPh>
    <phoneticPr fontId="2"/>
  </si>
  <si>
    <t>上記2.資金調達内訳のⒶと同額になる</t>
    <rPh sb="0" eb="2">
      <t>ジョウキ</t>
    </rPh>
    <rPh sb="4" eb="6">
      <t>シキン</t>
    </rPh>
    <rPh sb="6" eb="8">
      <t>チョウタツ</t>
    </rPh>
    <rPh sb="8" eb="10">
      <t>ウチワケ</t>
    </rPh>
    <rPh sb="13" eb="15">
      <t>ドウガク</t>
    </rPh>
    <phoneticPr fontId="2"/>
  </si>
  <si>
    <t>←2.資金調達内訳の「Ⓐ補助金要望額」と不一致の場合、赤色でエラーが表示される。</t>
    <rPh sb="3" eb="7">
      <t>シキンチョウタツ</t>
    </rPh>
    <rPh sb="7" eb="9">
      <t>ウチワケ</t>
    </rPh>
    <rPh sb="12" eb="15">
      <t>ホジョキン</t>
    </rPh>
    <rPh sb="15" eb="18">
      <t>ヨウボウガク</t>
    </rPh>
    <rPh sb="20" eb="23">
      <t>フイッチ</t>
    </rPh>
    <rPh sb="24" eb="26">
      <t>バアイ</t>
    </rPh>
    <rPh sb="27" eb="29">
      <t>アカイロ</t>
    </rPh>
    <rPh sb="34" eb="36">
      <t>ヒョウジ</t>
    </rPh>
    <phoneticPr fontId="7"/>
  </si>
  <si>
    <t>積算明細書</t>
    <rPh sb="0" eb="2">
      <t>セキサン</t>
    </rPh>
    <rPh sb="2" eb="5">
      <t>メイサイショ</t>
    </rPh>
    <phoneticPr fontId="2"/>
  </si>
  <si>
    <t>（様式３）支出計画書　別添</t>
    <phoneticPr fontId="7"/>
  </si>
  <si>
    <t>申請事業者名：</t>
    <rPh sb="0" eb="2">
      <t>シンセイ</t>
    </rPh>
    <rPh sb="2" eb="5">
      <t>ジギョウシャ</t>
    </rPh>
    <rPh sb="5" eb="6">
      <t>メイ</t>
    </rPh>
    <phoneticPr fontId="7"/>
  </si>
  <si>
    <t>※ どの取組に係る経費か経費別(明細別)に選択する。取組は右記のとおりに略す：展示会・商談会の取組→展、催事販売の取組→催、マーケティング拠点の取組→マ</t>
    <rPh sb="4" eb="6">
      <t>トリクミ</t>
    </rPh>
    <rPh sb="7" eb="8">
      <t>カカ</t>
    </rPh>
    <rPh sb="9" eb="11">
      <t>ケイヒ</t>
    </rPh>
    <rPh sb="12" eb="15">
      <t>ケイヒベツ</t>
    </rPh>
    <rPh sb="16" eb="19">
      <t>メイサイベツ</t>
    </rPh>
    <rPh sb="21" eb="23">
      <t>センタク</t>
    </rPh>
    <rPh sb="26" eb="28">
      <t>トリクミ</t>
    </rPh>
    <rPh sb="29" eb="31">
      <t>ウキ</t>
    </rPh>
    <phoneticPr fontId="7"/>
  </si>
  <si>
    <t>※ 複数の取組にまたがって発生し、単独の取組に直接紐づけられない経費の場合は、複数の取組を選択する。</t>
    <rPh sb="42" eb="44">
      <t>トリクミ</t>
    </rPh>
    <phoneticPr fontId="7"/>
  </si>
  <si>
    <t>【見積】○：必須、△：代理店に発注する場合は交付申請時に見積書の提出が必須、－：任意</t>
    <rPh sb="1" eb="3">
      <t>ミツモリ</t>
    </rPh>
    <rPh sb="6" eb="8">
      <t>ヒッス</t>
    </rPh>
    <rPh sb="40" eb="42">
      <t>ニンイ</t>
    </rPh>
    <phoneticPr fontId="7"/>
  </si>
  <si>
    <t>経費区分</t>
    <rPh sb="0" eb="2">
      <t>ケイヒ</t>
    </rPh>
    <rPh sb="2" eb="4">
      <t>クブン</t>
    </rPh>
    <phoneticPr fontId="2"/>
  </si>
  <si>
    <t>明細
番号</t>
    <rPh sb="0" eb="2">
      <t>メイサイ</t>
    </rPh>
    <rPh sb="3" eb="5">
      <t>バンゴウ</t>
    </rPh>
    <phoneticPr fontId="7"/>
  </si>
  <si>
    <t>見積</t>
    <rPh sb="0" eb="2">
      <t>ミツモリ</t>
    </rPh>
    <phoneticPr fontId="7"/>
  </si>
  <si>
    <r>
      <t>取組　</t>
    </r>
    <r>
      <rPr>
        <b/>
        <sz val="11"/>
        <color rgb="FF0000FF"/>
        <rFont val="Meiryo UI"/>
        <family val="3"/>
        <charset val="128"/>
      </rPr>
      <t>※</t>
    </r>
    <rPh sb="0" eb="2">
      <t>トリクミ</t>
    </rPh>
    <phoneticPr fontId="12"/>
  </si>
  <si>
    <t>計</t>
    <rPh sb="0" eb="1">
      <t>ケイ</t>
    </rPh>
    <phoneticPr fontId="2"/>
  </si>
  <si>
    <t>単価</t>
    <rPh sb="0" eb="2">
      <t>タンカ</t>
    </rPh>
    <phoneticPr fontId="2"/>
  </si>
  <si>
    <t>数量</t>
    <rPh sb="0" eb="2">
      <t>スウリョウ</t>
    </rPh>
    <phoneticPr fontId="2"/>
  </si>
  <si>
    <t>(単位)</t>
    <rPh sb="1" eb="3">
      <t>タンイ</t>
    </rPh>
    <phoneticPr fontId="2"/>
  </si>
  <si>
    <t>回数等</t>
    <rPh sb="0" eb="2">
      <t>カイスウ</t>
    </rPh>
    <rPh sb="2" eb="3">
      <t>トウ</t>
    </rPh>
    <phoneticPr fontId="2"/>
  </si>
  <si>
    <t>イベント開催予定月</t>
    <rPh sb="4" eb="6">
      <t>カイサイ</t>
    </rPh>
    <rPh sb="6" eb="8">
      <t>ヨテイ</t>
    </rPh>
    <rPh sb="8" eb="9">
      <t>ツキ</t>
    </rPh>
    <phoneticPr fontId="2"/>
  </si>
  <si>
    <t>展</t>
    <rPh sb="0" eb="1">
      <t>テン</t>
    </rPh>
    <phoneticPr fontId="12"/>
  </si>
  <si>
    <t>催</t>
    <phoneticPr fontId="12"/>
  </si>
  <si>
    <t>マ</t>
    <phoneticPr fontId="12"/>
  </si>
  <si>
    <t>←全ての経費を入力した後、「計」の数値フィルターで「0」のチェックを外すと計上する経費のみが表示されます。(行の削除は禁止)</t>
    <rPh sb="1" eb="2">
      <t>スベ</t>
    </rPh>
    <rPh sb="4" eb="6">
      <t>ケイヒ</t>
    </rPh>
    <rPh sb="7" eb="9">
      <t>ニュウリョク</t>
    </rPh>
    <rPh sb="11" eb="12">
      <t>ノチ</t>
    </rPh>
    <rPh sb="14" eb="15">
      <t>ケイ</t>
    </rPh>
    <rPh sb="17" eb="19">
      <t>スウチ</t>
    </rPh>
    <rPh sb="34" eb="35">
      <t>ハズ</t>
    </rPh>
    <rPh sb="37" eb="39">
      <t>ケイジョウ</t>
    </rPh>
    <rPh sb="41" eb="43">
      <t>ケイヒ</t>
    </rPh>
    <rPh sb="46" eb="48">
      <t>ヒョウジ</t>
    </rPh>
    <rPh sb="54" eb="55">
      <t>ギョウ</t>
    </rPh>
    <rPh sb="56" eb="58">
      <t>サクジョ</t>
    </rPh>
    <rPh sb="59" eb="61">
      <t>キンシ</t>
    </rPh>
    <phoneticPr fontId="4"/>
  </si>
  <si>
    <t>①人件費</t>
    <phoneticPr fontId="7"/>
  </si>
  <si>
    <t>－</t>
    <phoneticPr fontId="7"/>
  </si>
  <si>
    <t>時間</t>
    <rPh sb="0" eb="2">
      <t>ジカン</t>
    </rPh>
    <phoneticPr fontId="7"/>
  </si>
  <si>
    <t>人</t>
    <rPh sb="0" eb="1">
      <t>ニン</t>
    </rPh>
    <phoneticPr fontId="7"/>
  </si>
  <si>
    <t xml:space="preserve">○○○サポート担当者２名（全取組の共通業務）
（月１０時間×５か月＝５０時間）
</t>
    <rPh sb="7" eb="10">
      <t>タントウシャ</t>
    </rPh>
    <rPh sb="11" eb="12">
      <t>メイ</t>
    </rPh>
    <rPh sb="13" eb="16">
      <t>ゼントリクミ</t>
    </rPh>
    <rPh sb="17" eb="21">
      <t>キョウツウギョウム</t>
    </rPh>
    <rPh sb="24" eb="25">
      <t>ツキ</t>
    </rPh>
    <rPh sb="27" eb="29">
      <t>ジカン</t>
    </rPh>
    <rPh sb="32" eb="33">
      <t>ゲツ</t>
    </rPh>
    <rPh sb="36" eb="38">
      <t>ジカン</t>
    </rPh>
    <phoneticPr fontId="7"/>
  </si>
  <si>
    <t>①人件費</t>
  </si>
  <si>
    <t>↓30行分を非表示にしています。使用する場合は再表示してください。</t>
    <rPh sb="3" eb="4">
      <t>ギョウ</t>
    </rPh>
    <rPh sb="4" eb="5">
      <t>ブン</t>
    </rPh>
    <rPh sb="6" eb="9">
      <t>ヒヒョウジ</t>
    </rPh>
    <rPh sb="16" eb="18">
      <t>シヨウ</t>
    </rPh>
    <rPh sb="20" eb="22">
      <t>バアイ</t>
    </rPh>
    <rPh sb="23" eb="26">
      <t>サイヒョウジ</t>
    </rPh>
    <phoneticPr fontId="4"/>
  </si>
  <si>
    <t>合計</t>
    <rPh sb="0" eb="2">
      <t>ゴウケイ</t>
    </rPh>
    <phoneticPr fontId="7"/>
  </si>
  <si>
    <t>②委員等謝金</t>
    <phoneticPr fontId="7"/>
  </si>
  <si>
    <t>②委員等謝金</t>
  </si>
  <si>
    <t>③地域振興等機関旅費</t>
  </si>
  <si>
    <t>△</t>
    <phoneticPr fontId="7"/>
  </si>
  <si>
    <t>○○展示会の指揮責任者（補助事業者）
飛行機(航空券)：成田空港⇒ロサンゼルス国際空港(往復)×２人、宿泊：米国(ロサンゼル）3日×２人</t>
    <rPh sb="2" eb="5">
      <t>テンジカイ</t>
    </rPh>
    <rPh sb="6" eb="8">
      <t>シキ</t>
    </rPh>
    <rPh sb="8" eb="11">
      <t>セキニンシャ</t>
    </rPh>
    <rPh sb="12" eb="14">
      <t>ホジョ</t>
    </rPh>
    <rPh sb="14" eb="16">
      <t>ジギョウ</t>
    </rPh>
    <rPh sb="16" eb="17">
      <t>シャ</t>
    </rPh>
    <rPh sb="44" eb="46">
      <t>オウフク</t>
    </rPh>
    <rPh sb="54" eb="56">
      <t>ベイコク</t>
    </rPh>
    <phoneticPr fontId="7"/>
  </si>
  <si>
    <t>株式会社○○トラベル</t>
    <phoneticPr fontId="7"/>
  </si>
  <si>
    <t>④参画事業者旅費</t>
    <phoneticPr fontId="7"/>
  </si>
  <si>
    <t>イベント出店参加旅費（交通費）
電車：名古屋駅⇔東京駅（往復）
※ １１，０００円×２(往復）×１０人</t>
    <rPh sb="4" eb="6">
      <t>シュッテン</t>
    </rPh>
    <rPh sb="6" eb="8">
      <t>サンカ</t>
    </rPh>
    <rPh sb="8" eb="10">
      <t>リョヒ</t>
    </rPh>
    <rPh sb="11" eb="14">
      <t>コウツウヒ</t>
    </rPh>
    <phoneticPr fontId="7"/>
  </si>
  <si>
    <t>●●旅客鉄道株式会社</t>
    <phoneticPr fontId="7"/>
  </si>
  <si>
    <t>日</t>
    <rPh sb="0" eb="1">
      <t>ニチ</t>
    </rPh>
    <phoneticPr fontId="7"/>
  </si>
  <si>
    <t xml:space="preserve">イベント出店参加旅費（宿泊費）
宿泊：東京都（１９，０００円×7日×１０人）
宿泊手当：２，４００円×（7日×１０人）
</t>
    <rPh sb="11" eb="13">
      <t>シュクハク</t>
    </rPh>
    <rPh sb="19" eb="22">
      <t>トウキョウト</t>
    </rPh>
    <rPh sb="39" eb="41">
      <t>シュクハク</t>
    </rPh>
    <rPh sb="41" eb="43">
      <t>テアテ</t>
    </rPh>
    <rPh sb="49" eb="50">
      <t>エン</t>
    </rPh>
    <phoneticPr fontId="7"/>
  </si>
  <si>
    <t>■■ホテル</t>
    <phoneticPr fontId="7"/>
  </si>
  <si>
    <t>⑤会議費</t>
    <phoneticPr fontId="7"/>
  </si>
  <si>
    <t>個</t>
    <rPh sb="0" eb="1">
      <t>コ</t>
    </rPh>
    <phoneticPr fontId="7"/>
  </si>
  <si>
    <t>回</t>
    <rPh sb="0" eb="1">
      <t>カイ</t>
    </rPh>
    <phoneticPr fontId="7"/>
  </si>
  <si>
    <t>お茶代：150円×参画事業者：15者
展示会出展の準備ミーティング（打ち合わせ）×2回</t>
    <rPh sb="1" eb="2">
      <t>チャ</t>
    </rPh>
    <rPh sb="7" eb="8">
      <t>エン</t>
    </rPh>
    <rPh sb="9" eb="11">
      <t>サンカク</t>
    </rPh>
    <rPh sb="11" eb="14">
      <t>ジギョウシャ</t>
    </rPh>
    <rPh sb="17" eb="18">
      <t>シャ</t>
    </rPh>
    <rPh sb="19" eb="22">
      <t>テンジカイ</t>
    </rPh>
    <rPh sb="22" eb="24">
      <t>シュッテン</t>
    </rPh>
    <rPh sb="25" eb="27">
      <t>ジュンビ</t>
    </rPh>
    <rPh sb="34" eb="35">
      <t>ウ</t>
    </rPh>
    <rPh sb="36" eb="37">
      <t>ア</t>
    </rPh>
    <rPh sb="42" eb="43">
      <t>カイ</t>
    </rPh>
    <phoneticPr fontId="7"/>
  </si>
  <si>
    <t>●●マート</t>
    <phoneticPr fontId="7"/>
  </si>
  <si>
    <t>⑤会議費</t>
  </si>
  <si>
    <t>⑥借料</t>
    <phoneticPr fontId="7"/>
  </si>
  <si>
    <t>○</t>
    <phoneticPr fontId="7"/>
  </si>
  <si>
    <t>○○駅直結の駅型商業施設「■■」の場所代
ポッポアップストア開催（１４日間）</t>
    <rPh sb="2" eb="3">
      <t>エキ</t>
    </rPh>
    <rPh sb="3" eb="5">
      <t>チョッケツ</t>
    </rPh>
    <rPh sb="6" eb="8">
      <t>エキガタ</t>
    </rPh>
    <rPh sb="8" eb="10">
      <t>ショウギョウ</t>
    </rPh>
    <rPh sb="10" eb="12">
      <t>シセツ</t>
    </rPh>
    <rPh sb="17" eb="20">
      <t>バショダイ</t>
    </rPh>
    <rPh sb="30" eb="32">
      <t>カイサイ</t>
    </rPh>
    <rPh sb="35" eb="37">
      <t>ニチカン</t>
    </rPh>
    <phoneticPr fontId="7"/>
  </si>
  <si>
    <t>⑥借料</t>
  </si>
  <si>
    <t>⑦設営・設計費
（内外装費、整備工事等を含む）</t>
    <phoneticPr fontId="7"/>
  </si>
  <si>
    <t>サイト</t>
    <phoneticPr fontId="7"/>
  </si>
  <si>
    <t xml:space="preserve">ECサイト構費(初期費用)
●: サイト構築費（デザイン、開発費）、商品登録・撮影費(500,000円)
</t>
    <rPh sb="5" eb="6">
      <t>カマエ</t>
    </rPh>
    <rPh sb="6" eb="7">
      <t>ヒエン</t>
    </rPh>
    <phoneticPr fontId="7"/>
  </si>
  <si>
    <t>■◆株式会社</t>
    <phoneticPr fontId="7"/>
  </si>
  <si>
    <t>⑦設営・設計費
（内外装費、整備工事等を含む）</t>
  </si>
  <si>
    <t>カ月</t>
    <rPh sb="1" eb="2">
      <t>ゲツ</t>
    </rPh>
    <phoneticPr fontId="7"/>
  </si>
  <si>
    <t>ECサイト構費(ランニングコスト)
●システム利用料・月額費用: サーバー代、プラットフォーム利用料(100,000円×5カ月)</t>
    <phoneticPr fontId="7"/>
  </si>
  <si>
    <t>■◆株式会社</t>
  </si>
  <si>
    <t>式</t>
    <rPh sb="0" eb="1">
      <t>シキ</t>
    </rPh>
    <phoneticPr fontId="7"/>
  </si>
  <si>
    <t xml:space="preserve">■■展示会のブース施工・設備費
1式の内訳(壁、床、電気工事)
</t>
    <rPh sb="17" eb="18">
      <t>シキ</t>
    </rPh>
    <rPh sb="19" eb="21">
      <t>ウチワケ</t>
    </rPh>
    <phoneticPr fontId="7"/>
  </si>
  <si>
    <t>■■ジャパン株式会社</t>
    <phoneticPr fontId="7"/>
  </si>
  <si>
    <t>式</t>
    <phoneticPr fontId="7"/>
  </si>
  <si>
    <t>■■展示会のブース装飾費
1式の内訳(デザイン、パネル、照明)</t>
    <phoneticPr fontId="7"/>
  </si>
  <si>
    <t>⑧展示会等出展費</t>
  </si>
  <si>
    <t>者</t>
    <rPh sb="0" eb="1">
      <t>シャ</t>
    </rPh>
    <phoneticPr fontId="7"/>
  </si>
  <si>
    <t>●●展示会出展料（小間代）×25者
※　1小間（3m×3m程度）</t>
    <rPh sb="2" eb="5">
      <t>テンジカイ</t>
    </rPh>
    <rPh sb="5" eb="8">
      <t>シュッテンリョウ</t>
    </rPh>
    <phoneticPr fontId="7"/>
  </si>
  <si>
    <t>●●展示会</t>
    <rPh sb="2" eb="5">
      <t>テンジカイ</t>
    </rPh>
    <phoneticPr fontId="7"/>
  </si>
  <si>
    <t>※ マーケティング拠点の取組のみを行う場合は展示会出展費は計上できません</t>
    <phoneticPr fontId="7"/>
  </si>
  <si>
    <t>⑨保険料</t>
  </si>
  <si>
    <t>◆◆保険株式会社</t>
    <rPh sb="2" eb="4">
      <t>ホケン</t>
    </rPh>
    <phoneticPr fontId="7"/>
  </si>
  <si>
    <t>電気ケトル(●●製、型番：XXXX)×3個
※　●●展示会で使用</t>
    <rPh sb="8" eb="9">
      <t>セイ</t>
    </rPh>
    <rPh sb="10" eb="12">
      <t>カタバン</t>
    </rPh>
    <rPh sb="20" eb="21">
      <t>コ</t>
    </rPh>
    <rPh sb="26" eb="29">
      <t>テンジカイ</t>
    </rPh>
    <rPh sb="30" eb="32">
      <t>シヨウ</t>
    </rPh>
    <phoneticPr fontId="7"/>
  </si>
  <si>
    <t>オンラインショップ●●</t>
    <phoneticPr fontId="7"/>
  </si>
  <si>
    <t>⑪通信運搬費</t>
  </si>
  <si>
    <t>サンプル品(15者）の送料(往復）</t>
    <rPh sb="4" eb="5">
      <t>ヒン</t>
    </rPh>
    <rPh sb="8" eb="9">
      <t>シャ</t>
    </rPh>
    <rPh sb="11" eb="13">
      <t>ソウリョウ</t>
    </rPh>
    <rPh sb="14" eb="16">
      <t>オウフク</t>
    </rPh>
    <phoneticPr fontId="7"/>
  </si>
  <si>
    <t>●●運輸</t>
    <rPh sb="2" eb="4">
      <t>ウンユ</t>
    </rPh>
    <phoneticPr fontId="7"/>
  </si>
  <si>
    <t>⑫広報費</t>
  </si>
  <si>
    <t>デジタル広告運用費</t>
    <rPh sb="4" eb="6">
      <t>コウコク</t>
    </rPh>
    <rPh sb="6" eb="8">
      <t>ウンヨウ</t>
    </rPh>
    <rPh sb="8" eb="9">
      <t>ヒ</t>
    </rPh>
    <phoneticPr fontId="7"/>
  </si>
  <si>
    <t>●●広告株式会社</t>
    <rPh sb="2" eb="4">
      <t>コウコク</t>
    </rPh>
    <rPh sb="4" eb="8">
      <t>カブシキガイシャ</t>
    </rPh>
    <phoneticPr fontId="7"/>
  </si>
  <si>
    <t>種類</t>
    <rPh sb="0" eb="2">
      <t>シュルイ</t>
    </rPh>
    <phoneticPr fontId="7"/>
  </si>
  <si>
    <t>☆☆物産展ポスターデザイン費</t>
    <rPh sb="2" eb="5">
      <t>ブッサンテン</t>
    </rPh>
    <rPh sb="13" eb="14">
      <t>ヒ</t>
    </rPh>
    <phoneticPr fontId="7"/>
  </si>
  <si>
    <t>枚</t>
    <rPh sb="0" eb="1">
      <t>マイ</t>
    </rPh>
    <phoneticPr fontId="7"/>
  </si>
  <si>
    <t>物産展ポスター印刷費</t>
    <rPh sb="0" eb="3">
      <t>ブッサンテン</t>
    </rPh>
    <rPh sb="7" eb="9">
      <t>インサツ</t>
    </rPh>
    <rPh sb="9" eb="10">
      <t>ヒ</t>
    </rPh>
    <phoneticPr fontId="7"/>
  </si>
  <si>
    <t>冊</t>
    <rPh sb="0" eb="1">
      <t>サツ</t>
    </rPh>
    <phoneticPr fontId="7"/>
  </si>
  <si>
    <t>物産展カタログ印刷費</t>
    <rPh sb="0" eb="3">
      <t>ブッサンテン</t>
    </rPh>
    <rPh sb="7" eb="9">
      <t>インサツ</t>
    </rPh>
    <rPh sb="9" eb="10">
      <t>ヒ</t>
    </rPh>
    <phoneticPr fontId="7"/>
  </si>
  <si>
    <t>⑬印刷製本費（資料作成費を含む）</t>
  </si>
  <si>
    <t>☆☆物産展向けの研修会資料印刷費
セミナー・研修会（3回）</t>
    <rPh sb="5" eb="6">
      <t>ム</t>
    </rPh>
    <rPh sb="8" eb="11">
      <t>ケンシュウカイ</t>
    </rPh>
    <rPh sb="11" eb="13">
      <t>シリョウ</t>
    </rPh>
    <rPh sb="13" eb="16">
      <t>インサツヒ</t>
    </rPh>
    <phoneticPr fontId="7"/>
  </si>
  <si>
    <t>●●コンサルタント</t>
    <phoneticPr fontId="7"/>
  </si>
  <si>
    <t>⑭雑役務費</t>
  </si>
  <si>
    <t>アンテナショップ（東京:八重洲）のアルバイトスタッフ（3人）
8時間×20日×5カ月=750時間</t>
    <rPh sb="32" eb="34">
      <t>ジカン</t>
    </rPh>
    <rPh sb="37" eb="38">
      <t>ニチ</t>
    </rPh>
    <rPh sb="41" eb="42">
      <t>ゲツ</t>
    </rPh>
    <rPh sb="46" eb="48">
      <t>ジカン</t>
    </rPh>
    <phoneticPr fontId="7"/>
  </si>
  <si>
    <t>⑮委託・外注費</t>
  </si>
  <si>
    <t>部</t>
    <rPh sb="0" eb="1">
      <t>ブ</t>
    </rPh>
    <phoneticPr fontId="7"/>
  </si>
  <si>
    <t>パンフレットの翻訳代（中国語、韓国語、英語）</t>
    <phoneticPr fontId="7"/>
  </si>
  <si>
    <t>株式会社◎◎翻訳サービス</t>
    <rPh sb="6" eb="8">
      <t>ホンヤク</t>
    </rPh>
    <phoneticPr fontId="7"/>
  </si>
  <si>
    <t>日</t>
    <rPh sb="0" eb="1">
      <t>ヒ</t>
    </rPh>
    <phoneticPr fontId="7"/>
  </si>
  <si>
    <t>展示会の運営マニュアルの作成
※ 業務フロー（設営〜撤去まで）、スタッフのシフト・配置図、ブース内の備品リストと配置場所、よくある質問（FAQ）とトークスクリプトトラブル発生時の対応手順（システム障害、来場者対応）</t>
    <phoneticPr fontId="7"/>
  </si>
  <si>
    <t>株式会社■■サポート</t>
    <phoneticPr fontId="7"/>
  </si>
  <si>
    <t>人</t>
    <rPh sb="0" eb="1">
      <t>ヒト</t>
    </rPh>
    <phoneticPr fontId="7"/>
  </si>
  <si>
    <t>会場警備（派遣社員）</t>
    <rPh sb="0" eb="2">
      <t>カイジョウ</t>
    </rPh>
    <rPh sb="2" eb="4">
      <t>ケイビ</t>
    </rPh>
    <rPh sb="5" eb="7">
      <t>ハケン</t>
    </rPh>
    <rPh sb="7" eb="9">
      <t>シャイン</t>
    </rPh>
    <phoneticPr fontId="7"/>
  </si>
  <si>
    <t>株式会社●●警備</t>
    <rPh sb="0" eb="2">
      <t>カブシキ</t>
    </rPh>
    <rPh sb="2" eb="4">
      <t>カイシャ</t>
    </rPh>
    <rPh sb="6" eb="8">
      <t>ケイビ</t>
    </rPh>
    <phoneticPr fontId="7"/>
  </si>
  <si>
    <t>↓70行分を非表示にしています。使用する場合は再表示してください。</t>
    <rPh sb="3" eb="4">
      <t>ギョウ</t>
    </rPh>
    <rPh sb="4" eb="5">
      <t>ブン</t>
    </rPh>
    <rPh sb="6" eb="9">
      <t>ヒヒョウジ</t>
    </rPh>
    <rPh sb="16" eb="18">
      <t>シヨウ</t>
    </rPh>
    <rPh sb="20" eb="22">
      <t>バアイ</t>
    </rPh>
    <rPh sb="23" eb="26">
      <t>サイヒョウジ</t>
    </rPh>
    <phoneticPr fontId="4"/>
  </si>
  <si>
    <t>⑯水道光熱費</t>
    <rPh sb="1" eb="3">
      <t>スイドウ</t>
    </rPh>
    <rPh sb="3" eb="6">
      <t>コウネツヒ</t>
    </rPh>
    <rPh sb="5" eb="6">
      <t>ヒ</t>
    </rPh>
    <phoneticPr fontId="7"/>
  </si>
  <si>
    <t>●●展示会の電気使用料×3日間</t>
    <rPh sb="2" eb="5">
      <t>テンジカイ</t>
    </rPh>
    <rPh sb="6" eb="8">
      <t>デンキ</t>
    </rPh>
    <rPh sb="8" eb="11">
      <t>シヨウリョウ</t>
    </rPh>
    <rPh sb="13" eb="15">
      <t>ニチカン</t>
    </rPh>
    <phoneticPr fontId="7"/>
  </si>
  <si>
    <t>■■ジャパン株式会社</t>
  </si>
  <si>
    <t>その他に要する経費</t>
    <rPh sb="2" eb="3">
      <t>タ</t>
    </rPh>
    <rPh sb="4" eb="5">
      <t>ヨウ</t>
    </rPh>
    <rPh sb="7" eb="9">
      <t>ケイヒ</t>
    </rPh>
    <phoneticPr fontId="7"/>
  </si>
  <si>
    <t>展示・商談会</t>
    <phoneticPr fontId="7"/>
  </si>
  <si>
    <t>催事販売</t>
    <phoneticPr fontId="7"/>
  </si>
  <si>
    <t>マーケティング拠点</t>
    <phoneticPr fontId="7"/>
  </si>
  <si>
    <t>←全ての経費を入力した後、計の数値フィルターで「0」のチェックを外すと計上する経費のみが表示されます。(行の削除は禁止)</t>
    <rPh sb="1" eb="2">
      <t>スベ</t>
    </rPh>
    <rPh sb="4" eb="6">
      <t>ケイヒ</t>
    </rPh>
    <rPh sb="7" eb="9">
      <t>ニュウリョク</t>
    </rPh>
    <rPh sb="11" eb="12">
      <t>ノチ</t>
    </rPh>
    <rPh sb="13" eb="14">
      <t>ケイ</t>
    </rPh>
    <rPh sb="15" eb="17">
      <t>スウチ</t>
    </rPh>
    <rPh sb="32" eb="33">
      <t>ハズ</t>
    </rPh>
    <rPh sb="35" eb="37">
      <t>ケイジョウ</t>
    </rPh>
    <rPh sb="39" eb="41">
      <t>ケイヒ</t>
    </rPh>
    <rPh sb="44" eb="46">
      <t>ヒョウジ</t>
    </rPh>
    <rPh sb="52" eb="53">
      <t>ギョウ</t>
    </rPh>
    <rPh sb="54" eb="56">
      <t>サクジョ</t>
    </rPh>
    <rPh sb="57" eb="59">
      <t>キンシ</t>
    </rPh>
    <phoneticPr fontId="4"/>
  </si>
  <si>
    <t>☆☆物産展の事前指導セミナー講師料(参画事業者向け)
（８時間×３日間＝２４時間）
謝金の単価は「別添2（区分⓺、民間：課長級）」を根拠とする</t>
    <rPh sb="2" eb="5">
      <t>ブッサンテン</t>
    </rPh>
    <rPh sb="6" eb="8">
      <t>ジゼン</t>
    </rPh>
    <rPh sb="8" eb="10">
      <t>シドウ</t>
    </rPh>
    <rPh sb="14" eb="16">
      <t>コウシ</t>
    </rPh>
    <rPh sb="16" eb="17">
      <t>リョウ</t>
    </rPh>
    <rPh sb="23" eb="24">
      <t>ム</t>
    </rPh>
    <rPh sb="33" eb="35">
      <t>ニチカン</t>
    </rPh>
    <rPh sb="42" eb="44">
      <t>シャキン</t>
    </rPh>
    <rPh sb="45" eb="47">
      <t>タンカ</t>
    </rPh>
    <rPh sb="49" eb="51">
      <t>ベッテン</t>
    </rPh>
    <rPh sb="53" eb="55">
      <t>クブン</t>
    </rPh>
    <rPh sb="57" eb="59">
      <t>ミンカン</t>
    </rPh>
    <rPh sb="60" eb="62">
      <t>カチョウ</t>
    </rPh>
    <rPh sb="62" eb="63">
      <t>キュウ</t>
    </rPh>
    <rPh sb="66" eb="68">
      <t>コンキョ</t>
    </rPh>
    <phoneticPr fontId="7"/>
  </si>
  <si>
    <t>催事販売用の商品の運搬費(往復）×15者
自己負担</t>
    <rPh sb="0" eb="2">
      <t>サイジ</t>
    </rPh>
    <rPh sb="2" eb="5">
      <t>ハンバイヨウ</t>
    </rPh>
    <rPh sb="6" eb="8">
      <t>ショウヒン</t>
    </rPh>
    <rPh sb="9" eb="12">
      <t>ウンパンヒ</t>
    </rPh>
    <rPh sb="13" eb="15">
      <t>オウフク</t>
    </rPh>
    <rPh sb="19" eb="20">
      <t>シャ</t>
    </rPh>
    <rPh sb="21" eb="25">
      <t>ジコフタン</t>
    </rPh>
    <phoneticPr fontId="7"/>
  </si>
  <si>
    <t>◆◆運輸</t>
    <rPh sb="2" eb="4">
      <t>ウンユ</t>
    </rPh>
    <phoneticPr fontId="7"/>
  </si>
  <si>
    <t>⑩消耗品・備品費</t>
  </si>
  <si>
    <t>①人件費</t>
    <phoneticPr fontId="7"/>
  </si>
  <si>
    <t>②委員等謝金</t>
    <phoneticPr fontId="7"/>
  </si>
  <si>
    <t>⑦設営・設計費
（内外装費、整備工事等を含む）</t>
    <phoneticPr fontId="7"/>
  </si>
  <si>
    <t>⑭雑役務費</t>
    <phoneticPr fontId="7"/>
  </si>
  <si>
    <t>⑮委託・外注費</t>
    <phoneticPr fontId="7"/>
  </si>
  <si>
    <t>※ マーケティング拠点の取組のみを実施する場合は展示会出展費は計上できません</t>
    <rPh sb="17" eb="19">
      <t>ジッシ</t>
    </rPh>
    <phoneticPr fontId="7"/>
  </si>
  <si>
    <t>イベント名</t>
    <rPh sb="4" eb="5">
      <t>メイ</t>
    </rPh>
    <phoneticPr fontId="2"/>
  </si>
  <si>
    <t>現時点で発注を予定している取引先候補</t>
    <rPh sb="0" eb="3">
      <t>ゲンジテン</t>
    </rPh>
    <rPh sb="4" eb="6">
      <t>ハッチュウ</t>
    </rPh>
    <rPh sb="7" eb="9">
      <t>ヨテイ</t>
    </rPh>
    <rPh sb="13" eb="15">
      <t>トリヒキ</t>
    </rPh>
    <rPh sb="15" eb="16">
      <t>サキ</t>
    </rPh>
    <rPh sb="16" eb="18">
      <t>コウホ</t>
    </rPh>
    <phoneticPr fontId="2"/>
  </si>
  <si>
    <t>☆☆物産展</t>
  </si>
  <si>
    <t>○○展示会</t>
  </si>
  <si>
    <t>☆☆物産展</t>
    <rPh sb="2" eb="5">
      <t>ブッサンテン</t>
    </rPh>
    <phoneticPr fontId="7"/>
  </si>
  <si>
    <t>■■展示会</t>
  </si>
  <si>
    <t>期間限定ショップ●●</t>
  </si>
  <si>
    <t>●●展示会</t>
  </si>
  <si>
    <t>アンテナショップ（東京:八重洲）</t>
  </si>
  <si>
    <t>内訳の内容</t>
    <rPh sb="0" eb="2">
      <t>ウチワケ</t>
    </rPh>
    <rPh sb="3" eb="5">
      <t>ナイヨウ</t>
    </rPh>
    <phoneticPr fontId="2"/>
  </si>
  <si>
    <t>９月～１月</t>
    <phoneticPr fontId="7"/>
  </si>
  <si>
    <t>１０月、１１月、１２月</t>
    <rPh sb="6" eb="7">
      <t>ガツ</t>
    </rPh>
    <rPh sb="10" eb="11">
      <t>ガツ</t>
    </rPh>
    <phoneticPr fontId="7"/>
  </si>
  <si>
    <t>10月</t>
    <phoneticPr fontId="7"/>
  </si>
  <si>
    <t>○○展示会</t>
    <phoneticPr fontId="7"/>
  </si>
  <si>
    <t>11月</t>
  </si>
  <si>
    <t>11月</t>
    <phoneticPr fontId="7"/>
  </si>
  <si>
    <t>●●●オンラインストア</t>
    <phoneticPr fontId="7"/>
  </si>
  <si>
    <t>１０月～１月</t>
    <rPh sb="2" eb="3">
      <t>ゲツ</t>
    </rPh>
    <rPh sb="5" eb="6">
      <t>ツキ</t>
    </rPh>
    <phoneticPr fontId="7"/>
  </si>
  <si>
    <t>11月</t>
    <phoneticPr fontId="7"/>
  </si>
  <si>
    <t>１２月</t>
    <rPh sb="2" eb="3">
      <t>ガツ</t>
    </rPh>
    <phoneticPr fontId="7"/>
  </si>
  <si>
    <t>●●展示会</t>
    <phoneticPr fontId="7"/>
  </si>
  <si>
    <t>株式会社××パートナー</t>
    <phoneticPr fontId="7"/>
  </si>
  <si>
    <t>１１月～１月</t>
    <rPh sb="2" eb="3">
      <t>ゲツ</t>
    </rPh>
    <rPh sb="5" eb="6">
      <t>ツキ</t>
    </rPh>
    <phoneticPr fontId="7"/>
  </si>
  <si>
    <t>11月</t>
    <rPh sb="2" eb="3">
      <t>ガツ</t>
    </rPh>
    <phoneticPr fontId="7"/>
  </si>
  <si>
    <t>１０月、１１月</t>
    <rPh sb="2" eb="3">
      <t>ゲツ</t>
    </rPh>
    <rPh sb="6" eb="7">
      <t>ツキ</t>
    </rPh>
    <phoneticPr fontId="7"/>
  </si>
  <si>
    <t>アンテナショップ（東京:八重洲）</t>
    <phoneticPr fontId="7"/>
  </si>
  <si>
    <t>●●拠点の■■保険×5カ月</t>
    <rPh sb="2" eb="4">
      <t>キョテン</t>
    </rPh>
    <rPh sb="7" eb="9">
      <t>ホケン</t>
    </rPh>
    <rPh sb="12" eb="13">
      <t>ゲツ</t>
    </rPh>
    <phoneticPr fontId="7"/>
  </si>
  <si>
    <t>９月～１月</t>
    <rPh sb="1" eb="2">
      <t>ガツ</t>
    </rPh>
    <rPh sb="4" eb="5">
      <t>ガツ</t>
    </rPh>
    <phoneticPr fontId="7"/>
  </si>
  <si>
    <t>9月、10月、11月</t>
    <rPh sb="5" eb="6">
      <t>ガツ</t>
    </rPh>
    <rPh sb="9" eb="10">
      <t>ガツ</t>
    </rPh>
    <phoneticPr fontId="7"/>
  </si>
  <si>
    <t>第２回公募 小規模事業者持続化補助金＜共同・協業型＞</t>
  </si>
  <si>
    <t>第２回公募 小規模事業者持続化補助金＜共同・協業型＞</t>
    <rPh sb="6" eb="18">
      <t>ショウキボジギョウシャジゾクカホジョキン</t>
    </rPh>
    <rPh sb="19" eb="21">
      <t>キョウドウ</t>
    </rPh>
    <rPh sb="22" eb="24">
      <t>キョウギョウ</t>
    </rPh>
    <rPh sb="24" eb="25">
      <t>ガタ</t>
    </rPh>
    <phoneticPr fontId="7"/>
  </si>
  <si>
    <t>第２回公募 小規模事業者持続化補助金＜共同・協業型＞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</si>
</sst>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60">
    <font>
      <sz val="10"/>
      <color theme="4" tint="-0.24994659260841701"/>
      <name val="Meiryo UI"/>
      <family val="3"/>
      <charset val="128"/>
    </font>
    <font>
      <sz val="10"/>
      <color theme="4" tint="-0.24994659260841701"/>
      <name val="Meiryo UI"/>
      <family val="3"/>
      <charset val="128"/>
    </font>
    <font>
      <sz val="6"/>
      <name val="ＭＳ Ｐゴシック"/>
      <family val="3"/>
      <charset val="128"/>
    </font>
    <font>
      <sz val="12"/>
      <color theme="0"/>
      <name val="Meiryo UI"/>
      <family val="3"/>
      <charset val="128"/>
    </font>
    <font>
      <sz val="11"/>
      <color theme="3"/>
      <name val="Meiryo UI"/>
      <family val="3"/>
      <charset val="128"/>
    </font>
    <font>
      <sz val="18"/>
      <color theme="3"/>
      <name val="Meiryo UI"/>
      <family val="3"/>
      <charset val="128"/>
    </font>
    <font>
      <sz val="11"/>
      <color theme="1"/>
      <name val="Meiryo UI"/>
      <family val="3"/>
      <charset val="128"/>
    </font>
    <font>
      <sz val="6"/>
      <name val="Meiryo UI"/>
      <family val="3"/>
      <charset val="128"/>
    </font>
    <font>
      <sz val="11"/>
      <name val="ＭＳ Ｐゴシック"/>
      <family val="3"/>
      <charset val="128"/>
    </font>
    <font>
      <sz val="11"/>
      <name val="ＭＳ ゴシック"/>
      <family val="3"/>
      <charset val="128"/>
    </font>
    <font>
      <sz val="6"/>
      <name val="ＭＳ ゴシック"/>
      <family val="3"/>
      <charset val="128"/>
    </font>
    <font>
      <sz val="11"/>
      <color theme="1"/>
      <name val="HGｺﾞｼｯｸM"/>
      <family val="3"/>
      <charset val="128"/>
      <scheme val="minor"/>
    </font>
    <font>
      <sz val="6"/>
      <name val="HGｺﾞｼｯｸM"/>
      <family val="2"/>
      <charset val="128"/>
      <scheme val="minor"/>
    </font>
    <font>
      <sz val="10"/>
      <name val="Meiryo UI"/>
      <family val="3"/>
      <charset val="128"/>
    </font>
    <font>
      <sz val="20"/>
      <name val="Meiryo UI"/>
      <family val="3"/>
      <charset val="128"/>
    </font>
    <font>
      <sz val="12"/>
      <name val="Meiryo UI"/>
      <family val="3"/>
      <charset val="128"/>
    </font>
    <font>
      <sz val="11"/>
      <name val="Meiryo UI"/>
      <family val="3"/>
      <charset val="128"/>
    </font>
    <font>
      <b/>
      <sz val="11"/>
      <name val="Meiryo UI"/>
      <family val="3"/>
      <charset val="128"/>
    </font>
    <font>
      <b/>
      <sz val="11"/>
      <color theme="0"/>
      <name val="Meiryo UI"/>
      <family val="3"/>
      <charset val="128"/>
    </font>
    <font>
      <b/>
      <sz val="13"/>
      <color theme="0"/>
      <name val="Meiryo UI"/>
      <family val="3"/>
      <charset val="128"/>
    </font>
    <font>
      <b/>
      <sz val="10"/>
      <color theme="0"/>
      <name val="Meiryo UI"/>
      <family val="3"/>
      <charset val="128"/>
    </font>
    <font>
      <sz val="9"/>
      <color rgb="FFFF0000"/>
      <name val="Meiryo UI"/>
      <family val="3"/>
      <charset val="128"/>
    </font>
    <font>
      <b/>
      <sz val="20"/>
      <name val="Meiryo UI"/>
      <family val="3"/>
      <charset val="128"/>
    </font>
    <font>
      <sz val="9"/>
      <color indexed="81"/>
      <name val="MS P ゴシック"/>
      <family val="3"/>
      <charset val="128"/>
    </font>
    <font>
      <b/>
      <u/>
      <sz val="14"/>
      <color rgb="FFFF0000"/>
      <name val="Meiryo UI"/>
      <family val="3"/>
      <charset val="128"/>
    </font>
    <font>
      <sz val="11"/>
      <color indexed="81"/>
      <name val="MS P ゴシック"/>
      <family val="3"/>
      <charset val="128"/>
    </font>
    <font>
      <b/>
      <sz val="11"/>
      <color indexed="81"/>
      <name val="MS P ゴシック"/>
      <family val="3"/>
      <charset val="128"/>
    </font>
    <font>
      <sz val="11"/>
      <color rgb="FFFF0000"/>
      <name val="Meiryo UI"/>
      <family val="3"/>
      <charset val="128"/>
    </font>
    <font>
      <sz val="9"/>
      <name val="Meiryo UI"/>
      <family val="3"/>
      <charset val="128"/>
    </font>
    <font>
      <sz val="18"/>
      <color rgb="FF000000"/>
      <name val="Meiryo UI"/>
      <family val="3"/>
      <charset val="128"/>
    </font>
    <font>
      <b/>
      <sz val="11"/>
      <color rgb="FFFF0000"/>
      <name val="Meiryo UI"/>
      <family val="3"/>
      <charset val="128"/>
    </font>
    <font>
      <b/>
      <sz val="9"/>
      <color rgb="FFFF0000"/>
      <name val="Meiryo UI"/>
      <family val="3"/>
      <charset val="128"/>
    </font>
    <font>
      <b/>
      <sz val="8"/>
      <color rgb="FFFF0000"/>
      <name val="Meiryo UI"/>
      <family val="3"/>
      <charset val="128"/>
    </font>
    <font>
      <b/>
      <sz val="11"/>
      <color theme="1"/>
      <name val="Meiryo UI"/>
      <family val="3"/>
      <charset val="128"/>
    </font>
    <font>
      <sz val="10"/>
      <color theme="1"/>
      <name val="Meiryo UI"/>
      <family val="3"/>
      <charset val="128"/>
    </font>
    <font>
      <b/>
      <sz val="10"/>
      <color rgb="FFFF0000"/>
      <name val="Meiryo UI"/>
      <family val="3"/>
      <charset val="128"/>
    </font>
    <font>
      <b/>
      <sz val="14"/>
      <color rgb="FFFF0000"/>
      <name val="Meiryo UI"/>
      <family val="3"/>
      <charset val="128"/>
    </font>
    <font>
      <sz val="14"/>
      <color theme="1"/>
      <name val="Meiryo UI"/>
      <family val="3"/>
      <charset val="128"/>
    </font>
    <font>
      <b/>
      <sz val="8"/>
      <name val="Meiryo UI"/>
      <family val="3"/>
      <charset val="128"/>
    </font>
    <font>
      <sz val="10"/>
      <color rgb="FFC00000"/>
      <name val="Meiryo UI"/>
      <family val="3"/>
      <charset val="128"/>
    </font>
    <font>
      <b/>
      <sz val="10"/>
      <color theme="1"/>
      <name val="Meiryo UI"/>
      <family val="3"/>
      <charset val="128"/>
    </font>
    <font>
      <sz val="8"/>
      <color rgb="FFFF0000"/>
      <name val="Meiryo UI"/>
      <family val="3"/>
      <charset val="128"/>
    </font>
    <font>
      <sz val="11"/>
      <color theme="0"/>
      <name val="Meiryo UI"/>
      <family val="3"/>
      <charset val="128"/>
    </font>
    <font>
      <sz val="10"/>
      <color rgb="FF0000FF"/>
      <name val="Meiryo UI"/>
      <family val="3"/>
      <charset val="128"/>
    </font>
    <font>
      <b/>
      <sz val="11"/>
      <color rgb="FF0000FF"/>
      <name val="Meiryo UI"/>
      <family val="3"/>
      <charset val="128"/>
    </font>
    <font>
      <sz val="12"/>
      <color rgb="FF000000"/>
      <name val="Meiryo UI"/>
      <family val="3"/>
      <charset val="128"/>
    </font>
    <font>
      <sz val="8"/>
      <name val="Meiryo UI"/>
      <family val="3"/>
      <charset val="128"/>
    </font>
    <font>
      <sz val="8"/>
      <color theme="1"/>
      <name val="Meiryo UI"/>
      <family val="3"/>
      <charset val="128"/>
    </font>
    <font>
      <u/>
      <sz val="10"/>
      <name val="Meiryo UI"/>
      <family val="3"/>
      <charset val="128"/>
    </font>
    <font>
      <sz val="9"/>
      <color indexed="81"/>
      <name val="Meiryo UI"/>
      <family val="3"/>
      <charset val="128"/>
    </font>
    <font>
      <b/>
      <sz val="9"/>
      <color indexed="81"/>
      <name val="Meiryo UI"/>
      <family val="3"/>
      <charset val="128"/>
    </font>
    <font>
      <sz val="12"/>
      <color indexed="81"/>
      <name val="Meiryo UI"/>
      <family val="3"/>
      <charset val="128"/>
    </font>
    <font>
      <b/>
      <sz val="12"/>
      <color indexed="81"/>
      <name val="MS P ゴシック"/>
      <family val="3"/>
      <charset val="128"/>
    </font>
    <font>
      <sz val="12"/>
      <color indexed="81"/>
      <name val="MS P ゴシック"/>
      <family val="3"/>
      <charset val="128"/>
    </font>
    <font>
      <b/>
      <sz val="16"/>
      <color indexed="81"/>
      <name val="Meiryo UI"/>
      <family val="3"/>
      <charset val="128"/>
    </font>
    <font>
      <sz val="10"/>
      <color indexed="81"/>
      <name val="Meiryo UI"/>
      <family val="3"/>
      <charset val="128"/>
    </font>
    <font>
      <sz val="10"/>
      <color indexed="81"/>
      <name val="MS P ゴシック"/>
      <family val="3"/>
      <charset val="128"/>
    </font>
    <font>
      <b/>
      <sz val="9"/>
      <color indexed="81"/>
      <name val="MS P ゴシック"/>
      <family val="3"/>
      <charset val="128"/>
    </font>
    <font>
      <sz val="13"/>
      <name val="Meiryo UI"/>
      <family val="3"/>
      <charset val="128"/>
    </font>
    <font>
      <sz val="13"/>
      <color theme="0"/>
      <name val="Meiryo UI"/>
      <family val="3"/>
      <charset val="128"/>
    </font>
  </fonts>
  <fills count="8">
    <fill>
      <patternFill patternType="none"/>
    </fill>
    <fill>
      <patternFill patternType="gray125"/>
    </fill>
    <fill>
      <patternFill patternType="solid">
        <fgColor theme="4" tint="-0.499984740745262"/>
        <bgColor indexed="64"/>
      </patternFill>
    </fill>
    <fill>
      <patternFill patternType="solid">
        <fgColor rgb="FFCCFFFF"/>
        <bgColor indexed="64"/>
      </patternFill>
    </fill>
    <fill>
      <patternFill patternType="solid">
        <fgColor rgb="FF15D348"/>
        <bgColor indexed="64"/>
      </patternFill>
    </fill>
    <fill>
      <patternFill patternType="solid">
        <fgColor rgb="FFFFFF99"/>
        <bgColor indexed="64"/>
      </patternFill>
    </fill>
    <fill>
      <patternFill patternType="solid">
        <fgColor theme="0" tint="-0.14996795556505021"/>
        <bgColor indexed="64"/>
      </patternFill>
    </fill>
    <fill>
      <patternFill patternType="solid">
        <fgColor theme="0" tint="-0.14999847407452621"/>
        <bgColor indexed="64"/>
      </patternFill>
    </fill>
  </fills>
  <borders count="68">
    <border>
      <left/>
      <right/>
      <top/>
      <bottom/>
      <diagonal/>
    </border>
    <border>
      <left style="thin">
        <color theme="0"/>
      </left>
      <right style="thin">
        <color theme="0"/>
      </right>
      <top style="thin">
        <color theme="0"/>
      </top>
      <bottom style="thin">
        <color theme="0"/>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style="dotted">
        <color theme="0" tint="-0.249977111117893"/>
      </left>
      <right style="dotted">
        <color theme="0" tint="-0.249977111117893"/>
      </right>
      <top/>
      <bottom style="dotted">
        <color theme="0" tint="-0.249977111117893"/>
      </bottom>
      <diagonal/>
    </border>
    <border>
      <left/>
      <right/>
      <top/>
      <bottom style="medium">
        <color theme="4" tint="0.39997558519241921"/>
      </bottom>
      <diagonal/>
    </border>
    <border>
      <left/>
      <right/>
      <top style="thin">
        <color theme="4"/>
      </top>
      <bottom style="double">
        <color theme="4"/>
      </bottom>
      <diagonal/>
    </border>
    <border>
      <left/>
      <right style="dotted">
        <color theme="0" tint="-0.249977111117893"/>
      </right>
      <top/>
      <bottom style="dotted">
        <color theme="0" tint="-0.249977111117893"/>
      </bottom>
      <diagonal/>
    </border>
    <border>
      <left/>
      <right style="dotted">
        <color theme="0" tint="-0.249977111117893"/>
      </right>
      <top style="dotted">
        <color theme="0" tint="-0.249977111117893"/>
      </top>
      <bottom style="dotted">
        <color theme="0" tint="-0.24997711111789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auto="1"/>
      </right>
      <top/>
      <bottom/>
      <diagonal/>
    </border>
    <border diagonalDown="1">
      <left style="thin">
        <color indexed="64"/>
      </left>
      <right style="thin">
        <color indexed="64"/>
      </right>
      <top style="hair">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hair">
        <color auto="1"/>
      </left>
      <right/>
      <top/>
      <bottom/>
      <diagonal/>
    </border>
    <border>
      <left style="thin">
        <color indexed="64"/>
      </left>
      <right style="thin">
        <color indexed="64"/>
      </right>
      <top style="double">
        <color indexed="64"/>
      </top>
      <bottom style="double">
        <color indexed="64"/>
      </bottom>
      <diagonal/>
    </border>
    <border>
      <left style="thin">
        <color auto="1"/>
      </left>
      <right style="thin">
        <color auto="1"/>
      </right>
      <top style="hair">
        <color auto="1"/>
      </top>
      <bottom/>
      <diagonal/>
    </border>
    <border>
      <left/>
      <right/>
      <top style="hair">
        <color auto="1"/>
      </top>
      <bottom/>
      <diagonal/>
    </border>
    <border>
      <left style="hair">
        <color auto="1"/>
      </left>
      <right style="thin">
        <color auto="1"/>
      </right>
      <top style="hair">
        <color auto="1"/>
      </top>
      <bottom/>
      <diagonal/>
    </border>
    <border>
      <left style="hair">
        <color auto="1"/>
      </left>
      <right/>
      <top style="hair">
        <color auto="1"/>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bottom style="hair">
        <color auto="1"/>
      </bottom>
      <diagonal/>
    </border>
    <border>
      <left style="hair">
        <color auto="1"/>
      </left>
      <right style="thin">
        <color auto="1"/>
      </right>
      <top/>
      <bottom style="hair">
        <color auto="1"/>
      </bottom>
      <diagonal/>
    </border>
    <border>
      <left/>
      <right style="thin">
        <color indexed="64"/>
      </right>
      <top/>
      <bottom style="hair">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thin">
        <color theme="0"/>
      </bottom>
      <diagonal/>
    </border>
    <border>
      <left style="thin">
        <color indexed="64"/>
      </left>
      <right/>
      <top style="double">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thin">
        <color auto="1"/>
      </right>
      <top/>
      <bottom style="double">
        <color indexed="64"/>
      </bottom>
      <diagonal/>
    </border>
    <border>
      <left/>
      <right/>
      <top/>
      <bottom style="double">
        <color indexed="64"/>
      </bottom>
      <diagonal/>
    </border>
    <border>
      <left/>
      <right style="thin">
        <color indexed="64"/>
      </right>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style="hair">
        <color auto="1"/>
      </top>
      <bottom style="double">
        <color auto="1"/>
      </bottom>
      <diagonal/>
    </border>
    <border>
      <left style="hair">
        <color auto="1"/>
      </left>
      <right style="thin">
        <color auto="1"/>
      </right>
      <top style="hair">
        <color auto="1"/>
      </top>
      <bottom style="double">
        <color auto="1"/>
      </bottom>
      <diagonal/>
    </border>
    <border>
      <left style="hair">
        <color auto="1"/>
      </left>
      <right/>
      <top style="hair">
        <color auto="1"/>
      </top>
      <bottom style="double">
        <color auto="1"/>
      </bottom>
      <diagonal/>
    </border>
    <border diagonalDown="1">
      <left style="thin">
        <color indexed="64"/>
      </left>
      <right style="thin">
        <color indexed="64"/>
      </right>
      <top/>
      <bottom style="double">
        <color indexed="64"/>
      </bottom>
      <diagonal style="thin">
        <color indexed="64"/>
      </diagonal>
    </border>
    <border>
      <left style="thin">
        <color indexed="64"/>
      </left>
      <right style="thin">
        <color auto="1"/>
      </right>
      <top style="double">
        <color indexed="64"/>
      </top>
      <bottom/>
      <diagonal/>
    </border>
    <border>
      <left style="thin">
        <color indexed="64"/>
      </left>
      <right style="hair">
        <color indexed="64"/>
      </right>
      <top style="hair">
        <color indexed="64"/>
      </top>
      <bottom style="hair">
        <color indexed="64"/>
      </bottom>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diagonalUp="1">
      <left style="thin">
        <color indexed="64"/>
      </left>
      <right style="thin">
        <color indexed="64"/>
      </right>
      <top style="hair">
        <color indexed="64"/>
      </top>
      <bottom/>
      <diagonal style="thin">
        <color indexed="64"/>
      </diagonal>
    </border>
  </borders>
  <cellStyleXfs count="12">
    <xf numFmtId="0" fontId="0" fillId="0" borderId="0"/>
    <xf numFmtId="0" fontId="3" fillId="2" borderId="1" applyNumberFormat="0" applyProtection="0">
      <alignment horizontal="left" vertical="center" indent="1"/>
    </xf>
    <xf numFmtId="0" fontId="3" fillId="2" borderId="1" applyNumberFormat="0" applyProtection="0">
      <alignment horizontal="center" vertical="center"/>
    </xf>
    <xf numFmtId="0" fontId="5" fillId="0" borderId="0" applyNumberFormat="0" applyFill="0" applyBorder="0" applyAlignment="0" applyProtection="0">
      <alignment vertical="center"/>
    </xf>
    <xf numFmtId="0" fontId="4" fillId="0" borderId="4" applyNumberFormat="0" applyFill="0" applyAlignment="0" applyProtection="0">
      <alignment vertical="center"/>
    </xf>
    <xf numFmtId="0" fontId="4" fillId="0" borderId="0" applyNumberFormat="0" applyFill="0" applyBorder="0" applyAlignment="0" applyProtection="0">
      <alignment vertical="center"/>
    </xf>
    <xf numFmtId="0" fontId="6" fillId="0" borderId="5" applyNumberFormat="0" applyFill="0" applyAlignment="0" applyProtection="0">
      <alignment vertical="center"/>
    </xf>
    <xf numFmtId="38" fontId="1" fillId="0" borderId="0" applyFont="0" applyFill="0" applyBorder="0" applyAlignment="0" applyProtection="0">
      <alignment vertical="center"/>
    </xf>
    <xf numFmtId="0" fontId="8" fillId="0" borderId="0"/>
    <xf numFmtId="0" fontId="9" fillId="0" borderId="0">
      <alignment vertical="center"/>
    </xf>
    <xf numFmtId="38" fontId="11" fillId="0" borderId="0" applyFont="0" applyFill="0" applyBorder="0" applyAlignment="0" applyProtection="0">
      <alignment vertical="center"/>
    </xf>
    <xf numFmtId="9" fontId="1" fillId="0" borderId="0" applyFont="0" applyFill="0" applyBorder="0" applyAlignment="0" applyProtection="0">
      <alignment vertical="center"/>
    </xf>
  </cellStyleXfs>
  <cellXfs count="275">
    <xf numFmtId="0" fontId="0" fillId="0" borderId="0" xfId="0"/>
    <xf numFmtId="0" fontId="13" fillId="0" borderId="0" xfId="0" applyFont="1"/>
    <xf numFmtId="0" fontId="14" fillId="0" borderId="0" xfId="0" applyFont="1" applyAlignment="1">
      <alignment shrinkToFit="1"/>
    </xf>
    <xf numFmtId="176" fontId="13" fillId="0" borderId="0" xfId="0" applyNumberFormat="1" applyFont="1" applyAlignment="1">
      <alignment vertical="center"/>
    </xf>
    <xf numFmtId="38" fontId="13" fillId="0" borderId="0" xfId="7" applyFont="1" applyFill="1" applyAlignment="1"/>
    <xf numFmtId="0" fontId="13" fillId="0" borderId="0" xfId="0" applyFont="1" applyAlignment="1">
      <alignment horizontal="center"/>
    </xf>
    <xf numFmtId="0" fontId="16" fillId="0" borderId="0" xfId="0" applyFont="1"/>
    <xf numFmtId="0" fontId="16" fillId="0" borderId="0" xfId="0" applyFont="1" applyAlignment="1">
      <alignment vertical="center" shrinkToFit="1"/>
    </xf>
    <xf numFmtId="14" fontId="16" fillId="0" borderId="3" xfId="0" applyNumberFormat="1" applyFont="1" applyBorder="1" applyAlignment="1">
      <alignment horizontal="center" vertical="center" shrinkToFit="1"/>
    </xf>
    <xf numFmtId="14" fontId="16" fillId="0" borderId="6" xfId="0" applyNumberFormat="1" applyFont="1" applyBorder="1" applyAlignment="1">
      <alignment horizontal="center" vertical="center" shrinkToFit="1"/>
    </xf>
    <xf numFmtId="14" fontId="16" fillId="0" borderId="2" xfId="0" applyNumberFormat="1" applyFont="1" applyBorder="1" applyAlignment="1">
      <alignment vertical="center" shrinkToFit="1"/>
    </xf>
    <xf numFmtId="14" fontId="16" fillId="0" borderId="7" xfId="0" applyNumberFormat="1" applyFont="1" applyBorder="1" applyAlignment="1">
      <alignment vertical="center" shrinkToFit="1"/>
    </xf>
    <xf numFmtId="14" fontId="16" fillId="0" borderId="2" xfId="0" applyNumberFormat="1" applyFont="1" applyBorder="1" applyAlignment="1">
      <alignment horizontal="center" vertical="center" shrinkToFit="1"/>
    </xf>
    <xf numFmtId="14" fontId="16" fillId="0" borderId="7" xfId="0" applyNumberFormat="1" applyFont="1" applyBorder="1" applyAlignment="1">
      <alignment horizontal="center" vertical="center" shrinkToFit="1"/>
    </xf>
    <xf numFmtId="0" fontId="13" fillId="0" borderId="0" xfId="0" applyFont="1" applyAlignment="1">
      <alignment shrinkToFit="1"/>
    </xf>
    <xf numFmtId="176" fontId="13" fillId="0" borderId="0" xfId="0" applyNumberFormat="1" applyFont="1"/>
    <xf numFmtId="0" fontId="13" fillId="0" borderId="0" xfId="0" applyFont="1" applyAlignment="1">
      <alignment horizontal="left"/>
    </xf>
    <xf numFmtId="0" fontId="16" fillId="0" borderId="35" xfId="0" applyFont="1" applyBorder="1" applyAlignment="1">
      <alignment horizontal="right" vertical="center" shrinkToFit="1"/>
    </xf>
    <xf numFmtId="176" fontId="16" fillId="0" borderId="35" xfId="0" applyNumberFormat="1" applyFont="1" applyBorder="1" applyAlignment="1">
      <alignment vertical="center"/>
    </xf>
    <xf numFmtId="0" fontId="22" fillId="0" borderId="0" xfId="0" applyFont="1" applyAlignment="1">
      <alignment shrinkToFit="1"/>
    </xf>
    <xf numFmtId="0" fontId="15" fillId="0" borderId="0" xfId="0" applyFont="1" applyAlignment="1">
      <alignment horizontal="right" vertical="top"/>
    </xf>
    <xf numFmtId="0" fontId="24" fillId="0" borderId="0" xfId="0" applyFont="1" applyAlignment="1">
      <alignment horizontal="left" vertical="center" wrapText="1"/>
    </xf>
    <xf numFmtId="176" fontId="16" fillId="0" borderId="48" xfId="0" applyNumberFormat="1" applyFont="1" applyBorder="1" applyAlignment="1">
      <alignment vertical="center"/>
    </xf>
    <xf numFmtId="0" fontId="17" fillId="0" borderId="0" xfId="1" applyFont="1" applyFill="1" applyBorder="1" applyAlignment="1">
      <alignment horizontal="center" vertical="center"/>
    </xf>
    <xf numFmtId="0" fontId="17" fillId="0" borderId="0" xfId="1" applyFont="1" applyFill="1" applyBorder="1" applyAlignment="1">
      <alignment horizontal="center" vertical="center" wrapText="1"/>
    </xf>
    <xf numFmtId="0" fontId="16" fillId="0" borderId="51" xfId="0" applyFont="1" applyBorder="1" applyAlignment="1" applyProtection="1">
      <alignment horizontal="center" vertical="center"/>
      <protection locked="0"/>
    </xf>
    <xf numFmtId="176" fontId="16" fillId="0" borderId="50" xfId="0" applyNumberFormat="1" applyFont="1" applyBorder="1" applyAlignment="1">
      <alignment vertical="center"/>
    </xf>
    <xf numFmtId="0" fontId="27" fillId="0" borderId="0" xfId="0" applyFont="1" applyAlignment="1">
      <alignment vertical="center"/>
    </xf>
    <xf numFmtId="0" fontId="29" fillId="0" borderId="0" xfId="0" applyFont="1"/>
    <xf numFmtId="0" fontId="16" fillId="0" borderId="31" xfId="0" applyFont="1" applyBorder="1" applyAlignment="1">
      <alignment horizontal="center" vertical="center" shrinkToFit="1"/>
    </xf>
    <xf numFmtId="0" fontId="16" fillId="0" borderId="50" xfId="0" applyFont="1" applyBorder="1" applyAlignment="1">
      <alignment horizontal="center" vertical="center" shrinkToFit="1"/>
    </xf>
    <xf numFmtId="0" fontId="15" fillId="0" borderId="0" xfId="0" applyFont="1" applyAlignment="1">
      <alignment horizontal="left" vertical="top"/>
    </xf>
    <xf numFmtId="0" fontId="16" fillId="0" borderId="0" xfId="8" applyFont="1" applyAlignment="1">
      <alignment vertical="center"/>
    </xf>
    <xf numFmtId="0" fontId="16" fillId="0" borderId="0" xfId="8" applyFont="1" applyAlignment="1">
      <alignment horizontal="center" vertical="center"/>
    </xf>
    <xf numFmtId="0" fontId="30" fillId="0" borderId="0" xfId="8" applyFont="1" applyAlignment="1">
      <alignment vertical="center"/>
    </xf>
    <xf numFmtId="0" fontId="6" fillId="0" borderId="0" xfId="8" applyFont="1" applyAlignment="1">
      <alignment vertical="center"/>
    </xf>
    <xf numFmtId="0" fontId="17" fillId="0" borderId="0" xfId="8" applyFont="1" applyAlignment="1">
      <alignment horizontal="right" vertical="center"/>
    </xf>
    <xf numFmtId="0" fontId="13" fillId="0" borderId="0" xfId="8" applyFont="1" applyAlignment="1">
      <alignment horizontal="right" vertical="center"/>
    </xf>
    <xf numFmtId="0" fontId="17" fillId="0" borderId="0" xfId="8" applyFont="1" applyAlignment="1">
      <alignment horizontal="center" vertical="center"/>
    </xf>
    <xf numFmtId="0" fontId="17" fillId="4" borderId="22" xfId="8" applyFont="1" applyFill="1" applyBorder="1" applyAlignment="1">
      <alignment horizontal="left" vertical="center"/>
    </xf>
    <xf numFmtId="0" fontId="31" fillId="0" borderId="0" xfId="8" applyFont="1" applyAlignment="1">
      <alignment horizontal="left" vertical="center"/>
    </xf>
    <xf numFmtId="0" fontId="32" fillId="0" borderId="0" xfId="8" applyFont="1" applyAlignment="1">
      <alignment horizontal="left" vertical="center"/>
    </xf>
    <xf numFmtId="0" fontId="27" fillId="0" borderId="0" xfId="8" applyFont="1" applyAlignment="1">
      <alignment vertical="center"/>
    </xf>
    <xf numFmtId="0" fontId="17" fillId="0" borderId="0" xfId="8" applyFont="1" applyAlignment="1">
      <alignment horizontal="left" vertical="center" shrinkToFit="1"/>
    </xf>
    <xf numFmtId="0" fontId="31" fillId="0" borderId="0" xfId="8" applyFont="1" applyAlignment="1">
      <alignment vertical="center" shrinkToFit="1"/>
    </xf>
    <xf numFmtId="0" fontId="28" fillId="0" borderId="0" xfId="8" applyFont="1" applyAlignment="1">
      <alignment horizontal="left" vertical="center"/>
    </xf>
    <xf numFmtId="0" fontId="31" fillId="0" borderId="0" xfId="9" applyFont="1">
      <alignment vertical="center"/>
    </xf>
    <xf numFmtId="49" fontId="33" fillId="0" borderId="8" xfId="8" applyNumberFormat="1" applyFont="1" applyBorder="1" applyAlignment="1">
      <alignment horizontal="left" vertical="center"/>
    </xf>
    <xf numFmtId="0" fontId="33" fillId="0" borderId="8" xfId="8" applyFont="1" applyBorder="1" applyAlignment="1">
      <alignment vertical="center"/>
    </xf>
    <xf numFmtId="0" fontId="33" fillId="0" borderId="0" xfId="8" applyFont="1" applyAlignment="1">
      <alignment horizontal="center" vertical="center"/>
    </xf>
    <xf numFmtId="0" fontId="16" fillId="0" borderId="8" xfId="8" applyFont="1" applyBorder="1" applyAlignment="1">
      <alignment vertical="center"/>
    </xf>
    <xf numFmtId="0" fontId="35" fillId="0" borderId="0" xfId="8" applyFont="1" applyAlignment="1">
      <alignment vertical="center"/>
    </xf>
    <xf numFmtId="0" fontId="36" fillId="0" borderId="0" xfId="8" applyFont="1" applyAlignment="1">
      <alignment vertical="center"/>
    </xf>
    <xf numFmtId="0" fontId="37" fillId="0" borderId="0" xfId="8" applyFont="1" applyAlignment="1">
      <alignment horizontal="center" vertical="center"/>
    </xf>
    <xf numFmtId="12" fontId="16" fillId="0" borderId="11" xfId="8" applyNumberFormat="1" applyFont="1" applyBorder="1" applyAlignment="1">
      <alignment horizontal="center" vertical="center" shrinkToFit="1"/>
    </xf>
    <xf numFmtId="38" fontId="13" fillId="0" borderId="11" xfId="10" applyFont="1" applyFill="1" applyBorder="1" applyAlignment="1" applyProtection="1">
      <alignment horizontal="right" vertical="center" wrapText="1"/>
    </xf>
    <xf numFmtId="38" fontId="13" fillId="0" borderId="11" xfId="10" applyFont="1" applyBorder="1" applyAlignment="1" applyProtection="1">
      <alignment horizontal="right" vertical="center" wrapText="1"/>
    </xf>
    <xf numFmtId="0" fontId="38" fillId="0" borderId="0" xfId="8" applyFont="1" applyAlignment="1">
      <alignment vertical="center"/>
    </xf>
    <xf numFmtId="177" fontId="6" fillId="0" borderId="0" xfId="11" applyNumberFormat="1" applyFont="1" applyAlignment="1" applyProtection="1">
      <alignment vertical="center"/>
    </xf>
    <xf numFmtId="12" fontId="16" fillId="0" borderId="14" xfId="8" applyNumberFormat="1" applyFont="1" applyBorder="1" applyAlignment="1">
      <alignment horizontal="center" vertical="center" shrinkToFit="1"/>
    </xf>
    <xf numFmtId="38" fontId="13" fillId="0" borderId="14" xfId="10" applyFont="1" applyFill="1" applyBorder="1" applyAlignment="1" applyProtection="1">
      <alignment horizontal="right" vertical="center" wrapText="1"/>
    </xf>
    <xf numFmtId="38" fontId="13" fillId="0" borderId="14" xfId="10" applyFont="1" applyBorder="1" applyAlignment="1" applyProtection="1">
      <alignment horizontal="right" vertical="center" wrapText="1"/>
    </xf>
    <xf numFmtId="12" fontId="16" fillId="5" borderId="14" xfId="8" applyNumberFormat="1" applyFont="1" applyFill="1" applyBorder="1" applyAlignment="1">
      <alignment horizontal="center" vertical="center" shrinkToFit="1"/>
    </xf>
    <xf numFmtId="38" fontId="13" fillId="5" borderId="14" xfId="10" applyFont="1" applyFill="1" applyBorder="1" applyAlignment="1" applyProtection="1">
      <alignment horizontal="right" vertical="center" wrapText="1"/>
    </xf>
    <xf numFmtId="0" fontId="30" fillId="5" borderId="0" xfId="8" applyFont="1" applyFill="1" applyAlignment="1">
      <alignment vertical="center"/>
    </xf>
    <xf numFmtId="38" fontId="13" fillId="0" borderId="41" xfId="10" applyFont="1" applyFill="1" applyBorder="1" applyAlignment="1" applyProtection="1">
      <alignment horizontal="right" vertical="center" wrapText="1"/>
    </xf>
    <xf numFmtId="38" fontId="13" fillId="0" borderId="31" xfId="10" applyFont="1" applyFill="1" applyBorder="1" applyAlignment="1" applyProtection="1">
      <alignment horizontal="right" vertical="center" wrapText="1"/>
    </xf>
    <xf numFmtId="38" fontId="13" fillId="0" borderId="41" xfId="10" applyFont="1" applyBorder="1" applyAlignment="1" applyProtection="1">
      <alignment horizontal="right" vertical="center" wrapText="1"/>
    </xf>
    <xf numFmtId="12" fontId="16" fillId="0" borderId="32" xfId="9" applyNumberFormat="1" applyFont="1" applyBorder="1" applyAlignment="1">
      <alignment horizontal="center" vertical="center" shrinkToFit="1"/>
    </xf>
    <xf numFmtId="38" fontId="13" fillId="0" borderId="61" xfId="10" applyFont="1" applyFill="1" applyBorder="1" applyAlignment="1" applyProtection="1">
      <alignment horizontal="right" vertical="center" wrapText="1"/>
    </xf>
    <xf numFmtId="38" fontId="13" fillId="0" borderId="50" xfId="10" applyFont="1" applyBorder="1" applyAlignment="1" applyProtection="1">
      <alignment horizontal="right" vertical="center" wrapText="1"/>
    </xf>
    <xf numFmtId="0" fontId="13" fillId="3" borderId="0" xfId="8" applyFont="1" applyFill="1" applyAlignment="1">
      <alignment horizontal="left" vertical="center" wrapText="1"/>
    </xf>
    <xf numFmtId="0" fontId="16" fillId="0" borderId="49" xfId="8" applyFont="1" applyBorder="1" applyAlignment="1">
      <alignment horizontal="center" vertical="center" shrinkToFit="1"/>
    </xf>
    <xf numFmtId="38" fontId="13" fillId="0" borderId="20" xfId="10" applyFont="1" applyBorder="1" applyAlignment="1" applyProtection="1">
      <alignment horizontal="right" vertical="center" wrapText="1"/>
    </xf>
    <xf numFmtId="0" fontId="13" fillId="0" borderId="0" xfId="8" applyFont="1" applyAlignment="1">
      <alignment vertical="center"/>
    </xf>
    <xf numFmtId="0" fontId="13" fillId="0" borderId="0" xfId="9" applyFont="1" applyAlignment="1">
      <alignment horizontal="left" vertical="center"/>
    </xf>
    <xf numFmtId="0" fontId="34" fillId="0" borderId="0" xfId="9" applyFont="1">
      <alignment vertical="center"/>
    </xf>
    <xf numFmtId="0" fontId="34" fillId="0" borderId="0" xfId="9" applyFont="1" applyAlignment="1">
      <alignment horizontal="center" vertical="center"/>
    </xf>
    <xf numFmtId="0" fontId="39" fillId="0" borderId="0" xfId="8" applyFont="1" applyAlignment="1">
      <alignment vertical="center"/>
    </xf>
    <xf numFmtId="0" fontId="40" fillId="0" borderId="0" xfId="9" applyFont="1" applyAlignment="1">
      <alignment horizontal="left" vertical="center" shrinkToFit="1"/>
    </xf>
    <xf numFmtId="0" fontId="16" fillId="0" borderId="0" xfId="9" applyFont="1">
      <alignment vertical="center"/>
    </xf>
    <xf numFmtId="0" fontId="16" fillId="0" borderId="0" xfId="9" applyFont="1" applyAlignment="1">
      <alignment horizontal="center" vertical="center"/>
    </xf>
    <xf numFmtId="38" fontId="16" fillId="0" borderId="0" xfId="8" applyNumberFormat="1" applyFont="1" applyAlignment="1">
      <alignment vertical="center"/>
    </xf>
    <xf numFmtId="49" fontId="17" fillId="0" borderId="0" xfId="8" applyNumberFormat="1" applyFont="1" applyAlignment="1">
      <alignment vertical="center"/>
    </xf>
    <xf numFmtId="0" fontId="17" fillId="0" borderId="0" xfId="8" applyFont="1" applyAlignment="1">
      <alignment vertical="center"/>
    </xf>
    <xf numFmtId="38" fontId="17" fillId="0" borderId="0" xfId="8" applyNumberFormat="1" applyFont="1" applyAlignment="1">
      <alignment vertical="center"/>
    </xf>
    <xf numFmtId="0" fontId="16" fillId="0" borderId="0" xfId="8" applyFont="1" applyAlignment="1">
      <alignment horizontal="center" vertical="center" shrinkToFit="1"/>
    </xf>
    <xf numFmtId="0" fontId="16" fillId="0" borderId="22" xfId="8" applyFont="1" applyBorder="1" applyAlignment="1">
      <alignment horizontal="center" vertical="center" shrinkToFit="1"/>
    </xf>
    <xf numFmtId="38" fontId="16" fillId="3" borderId="0" xfId="10" applyFont="1" applyFill="1" applyBorder="1" applyAlignment="1" applyProtection="1">
      <alignment horizontal="left" vertical="center" shrinkToFit="1"/>
    </xf>
    <xf numFmtId="38" fontId="16" fillId="0" borderId="0" xfId="10" applyFont="1" applyFill="1" applyBorder="1" applyAlignment="1" applyProtection="1">
      <alignment horizontal="left" vertical="center" shrinkToFit="1"/>
    </xf>
    <xf numFmtId="0" fontId="6" fillId="0" borderId="12" xfId="8" applyFont="1" applyBorder="1" applyAlignment="1">
      <alignment vertical="center" shrinkToFit="1"/>
    </xf>
    <xf numFmtId="0" fontId="31" fillId="0" borderId="0" xfId="8" applyFont="1" applyAlignment="1">
      <alignment vertical="center"/>
    </xf>
    <xf numFmtId="0" fontId="41" fillId="0" borderId="0" xfId="8" applyFont="1" applyAlignment="1">
      <alignment vertical="center"/>
    </xf>
    <xf numFmtId="0" fontId="13" fillId="4" borderId="11" xfId="8" applyFont="1" applyFill="1" applyBorder="1" applyAlignment="1">
      <alignment horizontal="center" vertical="center" shrinkToFit="1"/>
    </xf>
    <xf numFmtId="0" fontId="34" fillId="4" borderId="11" xfId="8" applyFont="1" applyFill="1" applyBorder="1" applyAlignment="1">
      <alignment horizontal="center" vertical="center" wrapText="1"/>
    </xf>
    <xf numFmtId="0" fontId="13" fillId="4" borderId="11" xfId="8" applyFont="1" applyFill="1" applyBorder="1" applyAlignment="1">
      <alignment horizontal="center" vertical="center" wrapText="1"/>
    </xf>
    <xf numFmtId="0" fontId="6"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176" fontId="16" fillId="0" borderId="45" xfId="0" applyNumberFormat="1" applyFont="1" applyBorder="1" applyAlignment="1">
      <alignment vertical="center"/>
    </xf>
    <xf numFmtId="0" fontId="6" fillId="0" borderId="50" xfId="0" applyFont="1" applyBorder="1" applyAlignment="1" applyProtection="1">
      <alignment horizontal="center" vertical="center" shrinkToFit="1"/>
      <protection locked="0"/>
    </xf>
    <xf numFmtId="0" fontId="16" fillId="0" borderId="11" xfId="0" applyFont="1" applyBorder="1" applyAlignment="1">
      <alignment vertical="center" shrinkToFit="1"/>
    </xf>
    <xf numFmtId="0" fontId="16" fillId="0" borderId="62" xfId="0" applyFont="1" applyBorder="1" applyAlignment="1">
      <alignment vertical="center" shrinkToFit="1"/>
    </xf>
    <xf numFmtId="0" fontId="16" fillId="0" borderId="62" xfId="0" applyFont="1" applyBorder="1" applyAlignment="1">
      <alignment vertical="center" wrapText="1" shrinkToFit="1"/>
    </xf>
    <xf numFmtId="0" fontId="16" fillId="0" borderId="50" xfId="0" applyFont="1" applyBorder="1" applyAlignment="1">
      <alignment horizontal="right" vertical="center" shrinkToFit="1"/>
    </xf>
    <xf numFmtId="0" fontId="16" fillId="0" borderId="31" xfId="0" applyFont="1" applyBorder="1" applyAlignment="1">
      <alignment horizontal="right" vertical="center" shrinkToFit="1"/>
    </xf>
    <xf numFmtId="0" fontId="42" fillId="0" borderId="31" xfId="0" applyFont="1" applyBorder="1" applyAlignment="1">
      <alignment vertical="center" shrinkToFit="1"/>
    </xf>
    <xf numFmtId="0" fontId="42" fillId="0" borderId="50" xfId="0" applyFont="1" applyBorder="1" applyAlignment="1">
      <alignment vertical="center" shrinkToFit="1"/>
    </xf>
    <xf numFmtId="0" fontId="16" fillId="0" borderId="14" xfId="0" applyFont="1" applyBorder="1" applyAlignment="1">
      <alignment horizontal="right" vertical="center" shrinkToFit="1"/>
    </xf>
    <xf numFmtId="0" fontId="42" fillId="0" borderId="31" xfId="0" applyFont="1" applyBorder="1" applyAlignment="1">
      <alignment vertical="center" wrapText="1" shrinkToFit="1"/>
    </xf>
    <xf numFmtId="0" fontId="42" fillId="0" borderId="50" xfId="0" applyFont="1" applyBorder="1" applyAlignment="1">
      <alignment vertical="center" wrapText="1" shrinkToFit="1"/>
    </xf>
    <xf numFmtId="0" fontId="16" fillId="0" borderId="63" xfId="0" applyFont="1" applyBorder="1" applyAlignment="1">
      <alignment horizontal="right" vertical="center" shrinkToFit="1"/>
    </xf>
    <xf numFmtId="0" fontId="18" fillId="4" borderId="22" xfId="0" applyFont="1" applyFill="1" applyBorder="1" applyAlignment="1">
      <alignment horizontal="center" vertical="top" textRotation="255" shrinkToFit="1"/>
    </xf>
    <xf numFmtId="0" fontId="43" fillId="0" borderId="0" xfId="0" applyFont="1" applyAlignment="1">
      <alignment horizontal="left" vertical="top"/>
    </xf>
    <xf numFmtId="0" fontId="16" fillId="0" borderId="0" xfId="0" applyFont="1" applyAlignment="1">
      <alignment vertical="center"/>
    </xf>
    <xf numFmtId="0" fontId="44" fillId="0" borderId="0" xfId="0" applyFont="1" applyAlignment="1">
      <alignment vertical="center"/>
    </xf>
    <xf numFmtId="0" fontId="22" fillId="0" borderId="0" xfId="0" applyFont="1" applyAlignment="1">
      <alignment horizontal="center" vertical="center" shrinkToFit="1"/>
    </xf>
    <xf numFmtId="0" fontId="16" fillId="0" borderId="14" xfId="0" applyFont="1" applyBorder="1" applyAlignment="1">
      <alignment horizontal="center" vertical="center" shrinkToFit="1"/>
    </xf>
    <xf numFmtId="0" fontId="16" fillId="0" borderId="35" xfId="0" applyFont="1" applyBorder="1" applyAlignment="1">
      <alignment horizontal="center" vertical="center" shrinkToFit="1"/>
    </xf>
    <xf numFmtId="0" fontId="16" fillId="0" borderId="63" xfId="0" applyFont="1" applyBorder="1" applyAlignment="1">
      <alignment horizontal="center" vertical="center" shrinkToFit="1"/>
    </xf>
    <xf numFmtId="0" fontId="13" fillId="0" borderId="0" xfId="0" applyFont="1" applyAlignment="1">
      <alignment horizontal="center" vertical="center" shrinkToFit="1"/>
    </xf>
    <xf numFmtId="0" fontId="28" fillId="0" borderId="41" xfId="0" applyFont="1" applyBorder="1" applyAlignment="1" applyProtection="1">
      <alignment horizontal="left" vertical="top" wrapText="1"/>
      <protection locked="0"/>
    </xf>
    <xf numFmtId="0" fontId="28" fillId="0" borderId="44" xfId="0" applyFont="1" applyBorder="1" applyAlignment="1" applyProtection="1">
      <alignment horizontal="left" vertical="top" wrapText="1"/>
      <protection locked="0"/>
    </xf>
    <xf numFmtId="0" fontId="28" fillId="0" borderId="14" xfId="0" applyFont="1" applyBorder="1" applyAlignment="1" applyProtection="1">
      <alignment horizontal="left" vertical="top" wrapText="1"/>
      <protection locked="0"/>
    </xf>
    <xf numFmtId="0" fontId="28" fillId="0" borderId="16" xfId="0" applyFont="1" applyBorder="1" applyAlignment="1" applyProtection="1">
      <alignment horizontal="left" vertical="top" wrapText="1"/>
      <protection locked="0"/>
    </xf>
    <xf numFmtId="0" fontId="28" fillId="0" borderId="19" xfId="0" applyFont="1" applyBorder="1" applyAlignment="1" applyProtection="1">
      <alignment horizontal="left" vertical="top" wrapText="1"/>
      <protection locked="0"/>
    </xf>
    <xf numFmtId="0" fontId="28" fillId="0" borderId="18" xfId="0" applyFont="1" applyBorder="1" applyAlignment="1" applyProtection="1">
      <alignment horizontal="left" vertical="top" wrapText="1"/>
      <protection locked="0"/>
    </xf>
    <xf numFmtId="0" fontId="28" fillId="0" borderId="51" xfId="0" applyFont="1" applyBorder="1" applyAlignment="1" applyProtection="1">
      <alignment horizontal="left" vertical="top" wrapText="1"/>
      <protection locked="0"/>
    </xf>
    <xf numFmtId="0" fontId="28" fillId="0" borderId="52" xfId="0" applyFont="1" applyBorder="1" applyAlignment="1" applyProtection="1">
      <alignment horizontal="left" vertical="top" wrapText="1"/>
      <protection locked="0"/>
    </xf>
    <xf numFmtId="0" fontId="28" fillId="0" borderId="36" xfId="0" applyFont="1" applyBorder="1" applyAlignment="1" applyProtection="1">
      <alignment horizontal="left" vertical="top" wrapText="1"/>
      <protection locked="0"/>
    </xf>
    <xf numFmtId="0" fontId="28" fillId="0" borderId="40" xfId="0" applyFont="1" applyBorder="1" applyAlignment="1" applyProtection="1">
      <alignment horizontal="left" vertical="top" wrapText="1"/>
      <protection locked="0"/>
    </xf>
    <xf numFmtId="0" fontId="28" fillId="0" borderId="45" xfId="0" applyFont="1" applyBorder="1" applyAlignment="1" applyProtection="1">
      <alignment horizontal="left" vertical="top" wrapText="1"/>
      <protection locked="0"/>
    </xf>
    <xf numFmtId="0" fontId="28" fillId="0" borderId="46" xfId="0" applyFont="1" applyBorder="1" applyAlignment="1" applyProtection="1">
      <alignment horizontal="left" vertical="top" wrapText="1"/>
      <protection locked="0"/>
    </xf>
    <xf numFmtId="0" fontId="46" fillId="0" borderId="62" xfId="0" applyFont="1" applyBorder="1" applyAlignment="1">
      <alignment vertical="center" shrinkToFit="1"/>
    </xf>
    <xf numFmtId="0" fontId="46" fillId="0" borderId="31" xfId="0" applyFont="1" applyBorder="1" applyAlignment="1">
      <alignment horizontal="right" vertical="center" shrinkToFit="1"/>
    </xf>
    <xf numFmtId="0" fontId="46" fillId="0" borderId="31" xfId="0" applyFont="1" applyBorder="1" applyAlignment="1">
      <alignment horizontal="center" vertical="center" shrinkToFit="1"/>
    </xf>
    <xf numFmtId="0" fontId="47" fillId="0" borderId="13" xfId="0" applyFont="1" applyBorder="1" applyAlignment="1" applyProtection="1">
      <alignment horizontal="center" vertical="center" shrinkToFit="1"/>
      <protection locked="0"/>
    </xf>
    <xf numFmtId="0" fontId="46" fillId="0" borderId="41" xfId="0" applyFont="1" applyBorder="1" applyAlignment="1" applyProtection="1">
      <alignment horizontal="left" vertical="top" wrapText="1"/>
      <protection locked="0"/>
    </xf>
    <xf numFmtId="0" fontId="46" fillId="0" borderId="44" xfId="0" applyFont="1" applyBorder="1" applyAlignment="1" applyProtection="1">
      <alignment horizontal="left" vertical="top" wrapText="1"/>
      <protection locked="0"/>
    </xf>
    <xf numFmtId="14" fontId="46" fillId="0" borderId="3" xfId="0" applyNumberFormat="1" applyFont="1" applyBorder="1" applyAlignment="1">
      <alignment horizontal="center" vertical="center" shrinkToFit="1"/>
    </xf>
    <xf numFmtId="14" fontId="46" fillId="0" borderId="6" xfId="0" applyNumberFormat="1" applyFont="1" applyBorder="1" applyAlignment="1">
      <alignment horizontal="center" vertical="center" shrinkToFit="1"/>
    </xf>
    <xf numFmtId="0" fontId="46" fillId="0" borderId="0" xfId="0" applyFont="1" applyAlignment="1">
      <alignment vertical="center" shrinkToFit="1"/>
    </xf>
    <xf numFmtId="0" fontId="41" fillId="0" borderId="0" xfId="0" applyFont="1" applyAlignment="1">
      <alignment vertical="center"/>
    </xf>
    <xf numFmtId="0" fontId="28" fillId="0" borderId="41" xfId="0" applyFont="1" applyBorder="1" applyAlignment="1" applyProtection="1">
      <alignment vertical="top" wrapText="1"/>
      <protection locked="0"/>
    </xf>
    <xf numFmtId="0" fontId="48" fillId="0" borderId="0" xfId="1" applyFont="1" applyFill="1" applyBorder="1" applyAlignment="1">
      <alignment vertical="center"/>
    </xf>
    <xf numFmtId="176" fontId="13" fillId="0" borderId="41" xfId="0" applyNumberFormat="1" applyFont="1" applyBorder="1" applyAlignment="1">
      <alignment vertical="center" shrinkToFit="1"/>
    </xf>
    <xf numFmtId="38" fontId="13" fillId="0" borderId="41" xfId="7" applyFont="1" applyFill="1" applyBorder="1" applyAlignment="1" applyProtection="1">
      <alignment vertical="center" shrinkToFit="1"/>
      <protection locked="0"/>
    </xf>
    <xf numFmtId="0" fontId="13" fillId="0" borderId="42" xfId="0" applyFont="1" applyBorder="1" applyAlignment="1" applyProtection="1">
      <alignment horizontal="center" vertical="center" shrinkToFit="1"/>
      <protection locked="0"/>
    </xf>
    <xf numFmtId="0" fontId="13" fillId="0" borderId="43"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34" xfId="0" applyFont="1" applyBorder="1" applyAlignment="1" applyProtection="1">
      <alignment horizontal="center" vertical="center" shrinkToFit="1"/>
      <protection locked="0"/>
    </xf>
    <xf numFmtId="176" fontId="13" fillId="0" borderId="14" xfId="0" applyNumberFormat="1" applyFont="1" applyBorder="1" applyAlignment="1">
      <alignment vertical="center"/>
    </xf>
    <xf numFmtId="38" fontId="13" fillId="0" borderId="14" xfId="7" applyFont="1" applyFill="1" applyBorder="1" applyAlignment="1" applyProtection="1">
      <alignment vertical="center"/>
      <protection locked="0"/>
    </xf>
    <xf numFmtId="0" fontId="13" fillId="0" borderId="29"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30" xfId="0" applyFont="1" applyBorder="1" applyAlignment="1" applyProtection="1">
      <alignment horizontal="center" vertical="center" shrinkToFit="1"/>
      <protection locked="0"/>
    </xf>
    <xf numFmtId="176" fontId="13" fillId="0" borderId="19" xfId="0" applyNumberFormat="1" applyFont="1" applyBorder="1" applyAlignment="1">
      <alignment vertical="center"/>
    </xf>
    <xf numFmtId="38" fontId="13" fillId="0" borderId="19" xfId="7" applyFont="1" applyFill="1" applyBorder="1" applyAlignment="1" applyProtection="1">
      <alignment vertical="center"/>
      <protection locked="0"/>
    </xf>
    <xf numFmtId="0" fontId="13" fillId="0" borderId="58" xfId="0" applyFont="1" applyBorder="1" applyAlignment="1" applyProtection="1">
      <alignment horizontal="center" vertical="center"/>
      <protection locked="0"/>
    </xf>
    <xf numFmtId="0" fontId="13" fillId="0" borderId="59"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60" xfId="0" applyFont="1" applyBorder="1" applyAlignment="1" applyProtection="1">
      <alignment horizontal="center" vertical="center" shrinkToFit="1"/>
      <protection locked="0"/>
    </xf>
    <xf numFmtId="176" fontId="13" fillId="0" borderId="50" xfId="0" applyNumberFormat="1" applyFont="1" applyBorder="1" applyAlignment="1">
      <alignment vertical="center"/>
    </xf>
    <xf numFmtId="38" fontId="13" fillId="0" borderId="57" xfId="7" applyFont="1" applyFill="1" applyBorder="1" applyAlignment="1" applyProtection="1">
      <alignment vertical="center"/>
      <protection locked="0"/>
    </xf>
    <xf numFmtId="0" fontId="13" fillId="0" borderId="51" xfId="0" applyFont="1" applyBorder="1" applyAlignment="1" applyProtection="1">
      <alignment horizontal="center" vertical="center"/>
      <protection locked="0"/>
    </xf>
    <xf numFmtId="176" fontId="13" fillId="0" borderId="36" xfId="0" applyNumberFormat="1" applyFont="1" applyBorder="1" applyAlignment="1">
      <alignment vertical="center"/>
    </xf>
    <xf numFmtId="38" fontId="13" fillId="0" borderId="36" xfId="7" applyFont="1" applyFill="1" applyBorder="1" applyAlignment="1" applyProtection="1">
      <alignment vertical="center"/>
      <protection locked="0"/>
    </xf>
    <xf numFmtId="0" fontId="13" fillId="0" borderId="3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shrinkToFit="1"/>
      <protection locked="0"/>
    </xf>
    <xf numFmtId="176" fontId="13" fillId="0" borderId="35" xfId="0" applyNumberFormat="1" applyFont="1" applyBorder="1" applyAlignment="1">
      <alignment vertical="center"/>
    </xf>
    <xf numFmtId="38" fontId="13" fillId="0" borderId="48" xfId="7" applyFont="1" applyFill="1" applyBorder="1" applyAlignment="1" applyProtection="1">
      <alignment vertical="center"/>
      <protection locked="0"/>
    </xf>
    <xf numFmtId="0" fontId="13" fillId="0" borderId="45" xfId="0" applyFont="1" applyBorder="1" applyAlignment="1" applyProtection="1">
      <alignment horizontal="center" vertical="center"/>
      <protection locked="0"/>
    </xf>
    <xf numFmtId="176" fontId="13" fillId="0" borderId="31" xfId="0" applyNumberFormat="1" applyFont="1" applyBorder="1" applyAlignment="1">
      <alignment vertical="center" shrinkToFit="1"/>
    </xf>
    <xf numFmtId="176" fontId="13" fillId="0" borderId="31" xfId="0" applyNumberFormat="1" applyFont="1" applyBorder="1" applyAlignment="1">
      <alignment vertical="center"/>
    </xf>
    <xf numFmtId="176" fontId="13" fillId="0" borderId="28" xfId="0" applyNumberFormat="1" applyFont="1" applyBorder="1" applyAlignment="1">
      <alignment vertical="center"/>
    </xf>
    <xf numFmtId="0" fontId="46" fillId="0" borderId="22" xfId="8" applyFont="1" applyBorder="1" applyAlignment="1">
      <alignment horizontal="center" vertical="center" shrinkToFit="1"/>
    </xf>
    <xf numFmtId="0" fontId="47" fillId="0" borderId="22" xfId="0" applyFont="1" applyBorder="1" applyAlignment="1" applyProtection="1">
      <alignment horizontal="center" vertical="center" shrinkToFit="1"/>
      <protection locked="0"/>
    </xf>
    <xf numFmtId="0" fontId="46" fillId="0" borderId="14" xfId="0" applyFont="1" applyBorder="1" applyAlignment="1">
      <alignment horizontal="center" vertical="center" shrinkToFit="1"/>
    </xf>
    <xf numFmtId="0" fontId="46" fillId="0" borderId="50" xfId="0" applyFont="1" applyBorder="1" applyAlignment="1">
      <alignment horizontal="center" vertical="center" shrinkToFit="1"/>
    </xf>
    <xf numFmtId="0" fontId="17" fillId="0" borderId="0" xfId="1" applyFont="1" applyFill="1" applyBorder="1" applyAlignment="1">
      <alignment horizontal="left" vertical="center"/>
    </xf>
    <xf numFmtId="0" fontId="24" fillId="0" borderId="8" xfId="0" applyFont="1" applyBorder="1" applyAlignment="1">
      <alignment horizontal="left" vertical="center" wrapText="1"/>
    </xf>
    <xf numFmtId="0" fontId="24" fillId="0" borderId="8" xfId="0" applyFont="1" applyBorder="1" applyAlignment="1">
      <alignment horizontal="center" vertical="center" wrapText="1"/>
    </xf>
    <xf numFmtId="0" fontId="17" fillId="0" borderId="47" xfId="1" applyFont="1" applyFill="1" applyBorder="1">
      <alignment horizontal="left" vertical="center" indent="1"/>
    </xf>
    <xf numFmtId="0" fontId="45" fillId="0" borderId="0" xfId="0" applyFont="1"/>
    <xf numFmtId="0" fontId="28" fillId="6" borderId="64" xfId="0" applyFont="1" applyFill="1" applyBorder="1" applyAlignment="1" applyProtection="1">
      <alignment horizontal="left" vertical="top" wrapText="1"/>
      <protection locked="0"/>
    </xf>
    <xf numFmtId="0" fontId="28" fillId="6" borderId="65" xfId="0" applyFont="1" applyFill="1" applyBorder="1" applyAlignment="1" applyProtection="1">
      <alignment horizontal="left" vertical="top" wrapText="1"/>
      <protection locked="0"/>
    </xf>
    <xf numFmtId="0" fontId="28" fillId="6" borderId="66" xfId="0" applyFont="1" applyFill="1" applyBorder="1" applyAlignment="1" applyProtection="1">
      <alignment horizontal="left" vertical="top" wrapText="1"/>
      <protection locked="0"/>
    </xf>
    <xf numFmtId="0" fontId="28" fillId="7" borderId="64" xfId="0" applyFont="1" applyFill="1" applyBorder="1" applyAlignment="1" applyProtection="1">
      <alignment horizontal="left" vertical="top" wrapText="1"/>
      <protection locked="0"/>
    </xf>
    <xf numFmtId="0" fontId="28" fillId="7" borderId="65" xfId="0" applyFont="1" applyFill="1" applyBorder="1" applyAlignment="1" applyProtection="1">
      <alignment horizontal="left" vertical="top" wrapText="1"/>
      <protection locked="0"/>
    </xf>
    <xf numFmtId="0" fontId="28" fillId="7" borderId="67" xfId="0" applyFont="1" applyFill="1" applyBorder="1" applyAlignment="1" applyProtection="1">
      <alignment horizontal="left" vertical="top" wrapText="1"/>
      <protection locked="0"/>
    </xf>
    <xf numFmtId="0" fontId="46" fillId="0" borderId="14" xfId="0" applyFont="1" applyBorder="1" applyAlignment="1" applyProtection="1">
      <alignment horizontal="left" vertical="top" wrapText="1"/>
      <protection locked="0"/>
    </xf>
    <xf numFmtId="176" fontId="16" fillId="0" borderId="41" xfId="0" applyNumberFormat="1" applyFont="1" applyBorder="1" applyAlignment="1">
      <alignment vertical="center" shrinkToFit="1"/>
    </xf>
    <xf numFmtId="176" fontId="16" fillId="0" borderId="14" xfId="0" applyNumberFormat="1" applyFont="1" applyBorder="1" applyAlignment="1">
      <alignment vertical="center"/>
    </xf>
    <xf numFmtId="176" fontId="16" fillId="0" borderId="19" xfId="0" applyNumberFormat="1" applyFont="1" applyBorder="1" applyAlignment="1">
      <alignment vertical="center"/>
    </xf>
    <xf numFmtId="176" fontId="16" fillId="0" borderId="31" xfId="0" applyNumberFormat="1" applyFont="1" applyBorder="1" applyAlignment="1">
      <alignment vertical="center" shrinkToFit="1"/>
    </xf>
    <xf numFmtId="176" fontId="16" fillId="0" borderId="28" xfId="0" applyNumberFormat="1" applyFont="1" applyBorder="1" applyAlignment="1">
      <alignment vertical="center"/>
    </xf>
    <xf numFmtId="177" fontId="34" fillId="0" borderId="0" xfId="11" applyNumberFormat="1" applyFont="1" applyAlignment="1" applyProtection="1">
      <alignment vertical="center"/>
    </xf>
    <xf numFmtId="177" fontId="34" fillId="0" borderId="0" xfId="8" applyNumberFormat="1" applyFont="1" applyAlignment="1">
      <alignment vertical="center"/>
    </xf>
    <xf numFmtId="0" fontId="21" fillId="0" borderId="0" xfId="8" applyFont="1" applyAlignment="1">
      <alignment vertical="center" shrinkToFit="1"/>
    </xf>
    <xf numFmtId="0" fontId="34" fillId="0" borderId="0" xfId="8" applyFont="1" applyAlignment="1">
      <alignment horizontal="right" vertical="center"/>
    </xf>
    <xf numFmtId="0" fontId="16" fillId="0" borderId="51" xfId="0" applyFont="1" applyBorder="1" applyAlignment="1">
      <alignment horizontal="center" vertical="center"/>
    </xf>
    <xf numFmtId="0" fontId="28" fillId="7" borderId="66" xfId="0" applyFont="1" applyFill="1" applyBorder="1" applyAlignment="1" applyProtection="1">
      <alignment horizontal="left" vertical="top" wrapText="1"/>
      <protection locked="0"/>
    </xf>
    <xf numFmtId="0" fontId="15" fillId="0" borderId="0" xfId="0" applyFont="1" applyAlignment="1">
      <alignment horizontal="right" vertical="center"/>
    </xf>
    <xf numFmtId="0" fontId="58" fillId="0" borderId="11" xfId="0" applyFont="1" applyBorder="1" applyAlignment="1">
      <alignment vertical="center" shrinkToFit="1"/>
    </xf>
    <xf numFmtId="0" fontId="59" fillId="0" borderId="31" xfId="0" applyFont="1" applyBorder="1" applyAlignment="1">
      <alignment vertical="center" shrinkToFit="1"/>
    </xf>
    <xf numFmtId="0" fontId="59" fillId="0" borderId="50" xfId="0" applyFont="1" applyBorder="1" applyAlignment="1">
      <alignment vertical="center" shrinkToFit="1"/>
    </xf>
    <xf numFmtId="0" fontId="58" fillId="0" borderId="35" xfId="0" applyFont="1" applyBorder="1" applyAlignment="1">
      <alignment horizontal="right" vertical="center" shrinkToFit="1"/>
    </xf>
    <xf numFmtId="0" fontId="58" fillId="0" borderId="62" xfId="0" applyFont="1" applyBorder="1" applyAlignment="1">
      <alignment vertical="center" shrinkToFit="1"/>
    </xf>
    <xf numFmtId="0" fontId="58" fillId="0" borderId="62" xfId="0" applyFont="1" applyBorder="1" applyAlignment="1">
      <alignment vertical="center" wrapText="1"/>
    </xf>
    <xf numFmtId="0" fontId="59" fillId="0" borderId="31" xfId="0" applyFont="1" applyBorder="1" applyAlignment="1">
      <alignment vertical="center" wrapText="1"/>
    </xf>
    <xf numFmtId="0" fontId="59" fillId="0" borderId="50" xfId="0" applyFont="1" applyBorder="1" applyAlignment="1">
      <alignment vertical="center" wrapText="1"/>
    </xf>
    <xf numFmtId="38" fontId="16" fillId="0" borderId="23" xfId="10" applyFont="1" applyFill="1" applyBorder="1" applyAlignment="1" applyProtection="1">
      <alignment horizontal="right" vertical="center" shrinkToFit="1"/>
      <protection locked="0"/>
    </xf>
    <xf numFmtId="38" fontId="16" fillId="0" borderId="24" xfId="10" applyFont="1" applyFill="1" applyBorder="1" applyAlignment="1" applyProtection="1">
      <alignment horizontal="right" vertical="center" shrinkToFit="1"/>
      <protection locked="0"/>
    </xf>
    <xf numFmtId="38" fontId="16" fillId="0" borderId="26" xfId="10" applyFont="1" applyFill="1" applyBorder="1" applyAlignment="1" applyProtection="1">
      <alignment horizontal="right" vertical="center" shrinkToFit="1"/>
      <protection locked="0"/>
    </xf>
    <xf numFmtId="38" fontId="16" fillId="0" borderId="27" xfId="10" applyFont="1" applyFill="1" applyBorder="1" applyAlignment="1" applyProtection="1">
      <alignment horizontal="right" vertical="center" shrinkToFit="1"/>
      <protection locked="0"/>
    </xf>
    <xf numFmtId="0" fontId="16" fillId="0" borderId="12" xfId="8" applyFont="1" applyBorder="1" applyAlignment="1">
      <alignment horizontal="left" vertical="center" shrinkToFit="1"/>
    </xf>
    <xf numFmtId="0" fontId="16" fillId="4" borderId="22" xfId="8" applyFont="1" applyFill="1" applyBorder="1" applyAlignment="1">
      <alignment horizontal="center" vertical="center" shrinkToFit="1"/>
    </xf>
    <xf numFmtId="38" fontId="16" fillId="0" borderId="22" xfId="10" applyFont="1" applyBorder="1" applyAlignment="1" applyProtection="1">
      <alignment vertical="center" shrinkToFit="1"/>
    </xf>
    <xf numFmtId="38" fontId="16" fillId="0" borderId="23" xfId="10" applyFont="1" applyFill="1" applyBorder="1" applyAlignment="1" applyProtection="1">
      <alignment vertical="center" shrinkToFit="1"/>
      <protection locked="0"/>
    </xf>
    <xf numFmtId="38" fontId="16" fillId="0" borderId="24" xfId="10" applyFont="1" applyFill="1" applyBorder="1" applyAlignment="1" applyProtection="1">
      <alignment vertical="center" shrinkToFit="1"/>
      <protection locked="0"/>
    </xf>
    <xf numFmtId="38" fontId="16" fillId="0" borderId="26" xfId="10" applyFont="1" applyFill="1" applyBorder="1" applyAlignment="1" applyProtection="1">
      <alignment vertical="center" shrinkToFit="1"/>
      <protection locked="0"/>
    </xf>
    <xf numFmtId="38" fontId="16" fillId="0" borderId="27" xfId="10" applyFont="1" applyFill="1" applyBorder="1" applyAlignment="1" applyProtection="1">
      <alignment vertical="center" shrinkToFit="1"/>
      <protection locked="0"/>
    </xf>
    <xf numFmtId="38" fontId="16" fillId="0" borderId="12" xfId="10" applyFont="1" applyBorder="1" applyAlignment="1" applyProtection="1">
      <alignment vertical="center" shrinkToFit="1"/>
    </xf>
    <xf numFmtId="38" fontId="1" fillId="0" borderId="12" xfId="10" applyFont="1" applyBorder="1" applyAlignment="1" applyProtection="1">
      <alignment vertical="center" shrinkToFit="1"/>
    </xf>
    <xf numFmtId="0" fontId="16" fillId="0" borderId="22" xfId="8" applyFont="1" applyBorder="1" applyAlignment="1">
      <alignment horizontal="left" vertical="center" shrinkToFit="1"/>
    </xf>
    <xf numFmtId="0" fontId="16" fillId="0" borderId="25" xfId="8" applyFont="1" applyBorder="1" applyAlignment="1">
      <alignment horizontal="left" vertical="center" shrinkToFit="1"/>
    </xf>
    <xf numFmtId="0" fontId="6" fillId="0" borderId="12" xfId="8" applyFont="1" applyBorder="1" applyAlignment="1">
      <alignment horizontal="left" vertical="center" shrinkToFit="1"/>
    </xf>
    <xf numFmtId="38" fontId="6" fillId="0" borderId="55" xfId="10" applyFont="1" applyBorder="1" applyAlignment="1" applyProtection="1">
      <alignment horizontal="left" vertical="center" shrinkToFit="1"/>
    </xf>
    <xf numFmtId="38" fontId="6" fillId="0" borderId="56" xfId="10" applyFont="1" applyBorder="1" applyAlignment="1" applyProtection="1">
      <alignment horizontal="left" vertical="center" shrinkToFit="1"/>
    </xf>
    <xf numFmtId="38" fontId="16" fillId="4" borderId="22" xfId="10" applyFont="1" applyFill="1" applyBorder="1" applyAlignment="1" applyProtection="1">
      <alignment horizontal="center" vertical="center" shrinkToFit="1"/>
    </xf>
    <xf numFmtId="38" fontId="1" fillId="4" borderId="22" xfId="10" applyFont="1" applyFill="1" applyBorder="1" applyAlignment="1" applyProtection="1">
      <alignment horizontal="center" vertical="center" shrinkToFit="1"/>
    </xf>
    <xf numFmtId="38" fontId="16" fillId="0" borderId="12" xfId="10" applyFont="1" applyBorder="1" applyAlignment="1" applyProtection="1">
      <alignment horizontal="right" vertical="center" shrinkToFit="1"/>
    </xf>
    <xf numFmtId="38" fontId="6" fillId="0" borderId="12" xfId="10" applyFont="1" applyBorder="1" applyAlignment="1" applyProtection="1">
      <alignment horizontal="right" vertical="center" shrinkToFit="1"/>
    </xf>
    <xf numFmtId="38" fontId="16" fillId="0" borderId="33" xfId="10" applyFont="1" applyFill="1" applyBorder="1" applyAlignment="1" applyProtection="1">
      <alignment horizontal="right" vertical="center" shrinkToFit="1"/>
    </xf>
    <xf numFmtId="0" fontId="40" fillId="0" borderId="0" xfId="9" applyFont="1" applyAlignment="1">
      <alignment horizontal="left" vertical="center" shrinkToFit="1"/>
    </xf>
    <xf numFmtId="0" fontId="16" fillId="4" borderId="23" xfId="8" applyFont="1" applyFill="1" applyBorder="1" applyAlignment="1">
      <alignment horizontal="center" vertical="center" shrinkToFit="1"/>
    </xf>
    <xf numFmtId="0" fontId="16" fillId="4" borderId="24" xfId="8" applyFont="1" applyFill="1" applyBorder="1" applyAlignment="1">
      <alignment horizontal="center" vertical="center" shrinkToFit="1"/>
    </xf>
    <xf numFmtId="0" fontId="16" fillId="0" borderId="17" xfId="9" applyFont="1" applyBorder="1" applyAlignment="1">
      <alignment horizontal="left" vertical="center" shrinkToFit="1"/>
    </xf>
    <xf numFmtId="0" fontId="16" fillId="0" borderId="18" xfId="9" applyFont="1" applyBorder="1" applyAlignment="1">
      <alignment horizontal="left" vertical="center" shrinkToFit="1"/>
    </xf>
    <xf numFmtId="0" fontId="16" fillId="0" borderId="20" xfId="8" applyFont="1" applyBorder="1" applyAlignment="1">
      <alignment horizontal="center" vertical="center" shrinkToFit="1"/>
    </xf>
    <xf numFmtId="0" fontId="13" fillId="0" borderId="21" xfId="9" applyFont="1" applyBorder="1" applyAlignment="1">
      <alignment horizontal="left" vertical="center"/>
    </xf>
    <xf numFmtId="0" fontId="16" fillId="0" borderId="22" xfId="8" applyFont="1" applyBorder="1" applyAlignment="1">
      <alignment horizontal="center" vertical="center" shrinkToFit="1"/>
    </xf>
    <xf numFmtId="0" fontId="16" fillId="0" borderId="25" xfId="8" applyFont="1" applyBorder="1" applyAlignment="1">
      <alignment horizontal="center" vertical="center" shrinkToFit="1"/>
    </xf>
    <xf numFmtId="38" fontId="16" fillId="0" borderId="53" xfId="10" applyFont="1" applyFill="1" applyBorder="1" applyAlignment="1" applyProtection="1">
      <alignment vertical="center" shrinkToFit="1"/>
    </xf>
    <xf numFmtId="38" fontId="16" fillId="0" borderId="54" xfId="10" applyFont="1" applyFill="1" applyBorder="1" applyAlignment="1" applyProtection="1">
      <alignment vertical="center" shrinkToFit="1"/>
    </xf>
    <xf numFmtId="0" fontId="16" fillId="0" borderId="15" xfId="8" applyFont="1" applyBorder="1" applyAlignment="1">
      <alignment horizontal="justify" vertical="center" shrinkToFit="1"/>
    </xf>
    <xf numFmtId="0" fontId="16" fillId="0" borderId="16" xfId="8" applyFont="1" applyBorder="1" applyAlignment="1">
      <alignment horizontal="justify" vertical="center" shrinkToFit="1"/>
    </xf>
    <xf numFmtId="0" fontId="16" fillId="0" borderId="14" xfId="8" applyFont="1" applyBorder="1" applyAlignment="1">
      <alignment horizontal="justify" vertical="center" shrinkToFit="1"/>
    </xf>
    <xf numFmtId="0" fontId="17" fillId="0" borderId="0" xfId="8" applyFont="1" applyAlignment="1">
      <alignment horizontal="center" vertical="center"/>
    </xf>
    <xf numFmtId="0" fontId="16" fillId="0" borderId="22" xfId="8" applyFont="1" applyBorder="1" applyAlignment="1" applyProtection="1">
      <alignment horizontal="left" vertical="center" shrinkToFit="1"/>
      <protection locked="0"/>
    </xf>
    <xf numFmtId="0" fontId="16" fillId="0" borderId="22" xfId="8" applyFont="1" applyBorder="1" applyAlignment="1" applyProtection="1">
      <alignment horizontal="left" vertical="center"/>
      <protection locked="0"/>
    </xf>
    <xf numFmtId="0" fontId="13" fillId="4" borderId="9" xfId="8" applyFont="1" applyFill="1" applyBorder="1" applyAlignment="1">
      <alignment horizontal="center" vertical="center" shrinkToFit="1"/>
    </xf>
    <xf numFmtId="0" fontId="13" fillId="4" borderId="10" xfId="8" applyFont="1" applyFill="1" applyBorder="1" applyAlignment="1">
      <alignment horizontal="center" vertical="center" shrinkToFit="1"/>
    </xf>
    <xf numFmtId="0" fontId="16" fillId="0" borderId="11" xfId="8" applyFont="1" applyBorder="1" applyAlignment="1">
      <alignment horizontal="justify" vertical="center" shrinkToFit="1"/>
    </xf>
    <xf numFmtId="0" fontId="46" fillId="0" borderId="22" xfId="8" applyFont="1" applyBorder="1" applyAlignment="1">
      <alignment horizontal="center" vertical="center" shrinkToFit="1"/>
    </xf>
    <xf numFmtId="0" fontId="47" fillId="0" borderId="23" xfId="0" applyFont="1" applyBorder="1" applyAlignment="1" applyProtection="1">
      <alignment horizontal="center" vertical="center" shrinkToFit="1"/>
      <protection locked="0"/>
    </xf>
    <xf numFmtId="0" fontId="47" fillId="0" borderId="24" xfId="0" applyFont="1" applyBorder="1" applyAlignment="1" applyProtection="1">
      <alignment horizontal="center" vertical="center" shrinkToFit="1"/>
      <protection locked="0"/>
    </xf>
    <xf numFmtId="0" fontId="17" fillId="4" borderId="22" xfId="8" applyFont="1" applyFill="1" applyBorder="1" applyAlignment="1">
      <alignment horizontal="left" vertical="center"/>
    </xf>
    <xf numFmtId="0" fontId="18" fillId="4" borderId="22" xfId="1" applyFont="1" applyFill="1" applyBorder="1" applyAlignment="1">
      <alignment horizontal="left" vertical="center" wrapText="1"/>
    </xf>
    <xf numFmtId="0" fontId="17" fillId="0" borderId="47" xfId="1" applyFont="1" applyFill="1" applyBorder="1">
      <alignment horizontal="left" vertical="center" indent="1"/>
    </xf>
    <xf numFmtId="0" fontId="19" fillId="4" borderId="11" xfId="1" applyFont="1" applyFill="1" applyBorder="1" applyAlignment="1">
      <alignment horizontal="center" vertical="center" wrapText="1" shrinkToFit="1"/>
    </xf>
    <xf numFmtId="0" fontId="19" fillId="4" borderId="12" xfId="1" applyFont="1" applyFill="1" applyBorder="1" applyAlignment="1">
      <alignment horizontal="center" vertical="center" wrapText="1" shrinkToFit="1"/>
    </xf>
    <xf numFmtId="0" fontId="15" fillId="0" borderId="0" xfId="0" applyFont="1" applyAlignment="1">
      <alignment horizontal="right" vertical="top"/>
    </xf>
    <xf numFmtId="0" fontId="15" fillId="0" borderId="0" xfId="0" applyFont="1" applyAlignment="1">
      <alignment horizontal="left" vertical="center"/>
    </xf>
    <xf numFmtId="0" fontId="18" fillId="4" borderId="22" xfId="0" applyFont="1" applyFill="1" applyBorder="1" applyAlignment="1">
      <alignment horizontal="center" vertical="center" shrinkToFit="1"/>
    </xf>
    <xf numFmtId="0" fontId="18" fillId="4" borderId="22" xfId="1" applyFont="1" applyFill="1" applyBorder="1" applyAlignment="1">
      <alignment horizontal="center" vertical="center" wrapText="1"/>
    </xf>
    <xf numFmtId="0" fontId="19" fillId="4" borderId="22" xfId="1" applyFont="1" applyFill="1" applyBorder="1" applyAlignment="1">
      <alignment horizontal="center" vertical="center" wrapText="1"/>
    </xf>
    <xf numFmtId="0" fontId="19" fillId="4" borderId="22" xfId="1" applyFont="1" applyFill="1" applyBorder="1" applyAlignment="1">
      <alignment horizontal="center" vertical="center"/>
    </xf>
    <xf numFmtId="0" fontId="20" fillId="4" borderId="22" xfId="1" applyNumberFormat="1" applyFont="1" applyFill="1" applyBorder="1" applyAlignment="1">
      <alignment horizontal="center" vertical="center" wrapText="1"/>
    </xf>
    <xf numFmtId="38" fontId="20" fillId="4" borderId="22" xfId="7" applyFont="1" applyFill="1" applyBorder="1" applyAlignment="1">
      <alignment horizontal="center" vertical="center" wrapText="1"/>
    </xf>
    <xf numFmtId="176" fontId="20" fillId="4" borderId="11" xfId="1" applyNumberFormat="1" applyFont="1" applyFill="1" applyBorder="1" applyAlignment="1" applyProtection="1">
      <alignment horizontal="center" vertical="center" wrapText="1"/>
    </xf>
    <xf numFmtId="176" fontId="20" fillId="4" borderId="12" xfId="1" applyNumberFormat="1" applyFont="1" applyFill="1" applyBorder="1" applyAlignment="1" applyProtection="1">
      <alignment horizontal="center" vertical="center" wrapText="1"/>
    </xf>
    <xf numFmtId="176" fontId="16" fillId="0" borderId="0" xfId="0" applyNumberFormat="1" applyFont="1" applyAlignment="1">
      <alignment horizontal="center" vertical="center"/>
    </xf>
    <xf numFmtId="0" fontId="15" fillId="0" borderId="0" xfId="0" applyFont="1" applyAlignment="1">
      <alignment horizontal="left" vertical="top"/>
    </xf>
    <xf numFmtId="0" fontId="16" fillId="0" borderId="0" xfId="0" applyFont="1" applyAlignment="1">
      <alignment horizontal="left" shrinkToFit="1"/>
    </xf>
  </cellXfs>
  <cellStyles count="12">
    <cellStyle name="タイトル" xfId="3" builtinId="15" customBuiltin="1"/>
    <cellStyle name="パーセント" xfId="11" builtinId="5"/>
    <cellStyle name="桁区切り" xfId="7" builtinId="6"/>
    <cellStyle name="桁区切り 2" xfId="10" xr:uid="{00000000-0005-0000-0000-000002000000}"/>
    <cellStyle name="見出し 1" xfId="1" builtinId="16" customBuiltin="1"/>
    <cellStyle name="見出し 2" xfId="2" builtinId="17" customBuiltin="1"/>
    <cellStyle name="見出し 3" xfId="4" builtinId="18" customBuiltin="1"/>
    <cellStyle name="見出し 4" xfId="5" builtinId="19" customBuiltin="1"/>
    <cellStyle name="集計" xfId="6" builtinId="25" customBuiltin="1"/>
    <cellStyle name="標準" xfId="0" builtinId="0" customBuiltin="1"/>
    <cellStyle name="標準 2" xfId="8" xr:uid="{00000000-0005-0000-0000-000009000000}"/>
    <cellStyle name="標準 2 2" xfId="9" xr:uid="{00000000-0005-0000-0000-00000A000000}"/>
  </cellStyles>
  <dxfs count="84">
    <dxf>
      <font>
        <color theme="0"/>
      </font>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theme="0" tint="-0.14996795556505021"/>
        </patternFill>
      </fill>
    </dxf>
    <dxf>
      <fill>
        <patternFill>
          <bgColor theme="0" tint="-0.14996795556505021"/>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theme="0" tint="-0.14996795556505021"/>
        </patternFill>
      </fill>
    </dxf>
    <dxf>
      <font>
        <color theme="0"/>
      </font>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theme="0" tint="-0.14996795556505021"/>
        </patternFill>
      </fill>
    </dxf>
    <dxf>
      <fill>
        <patternFill>
          <bgColor theme="0" tint="-0.14996795556505021"/>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theme="0" tint="-0.14996795556505021"/>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FF0000"/>
        </patternFill>
      </fill>
    </dxf>
    <dxf>
      <fill>
        <patternFill>
          <bgColor rgb="FFFF0000"/>
        </patternFill>
      </fill>
    </dxf>
    <dxf>
      <fill>
        <patternFill>
          <bgColor rgb="FFFF0000"/>
        </patternFill>
      </fill>
    </dxf>
    <dxf>
      <fill>
        <patternFill>
          <bgColor rgb="FFD4F8E3"/>
        </patternFill>
      </fill>
    </dxf>
    <dxf>
      <fill>
        <patternFill>
          <bgColor rgb="FFD4F8E3"/>
        </patternFill>
      </fill>
    </dxf>
  </dxfs>
  <tableStyles count="0" defaultTableStyle="TableStyleMedium2" defaultPivotStyle="PivotStyleLight16"/>
  <colors>
    <mruColors>
      <color rgb="FF0000FF"/>
      <color rgb="FFFFFFCC"/>
      <color rgb="FF15D348"/>
      <color rgb="FFFFCCCC"/>
      <color rgb="FFFFFF99"/>
      <color rgb="FFD4F8E3"/>
      <color rgb="FFF49914"/>
      <color rgb="FFCCFFFF"/>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1</xdr:colOff>
      <xdr:row>6</xdr:row>
      <xdr:rowOff>11206</xdr:rowOff>
    </xdr:from>
    <xdr:to>
      <xdr:col>20</xdr:col>
      <xdr:colOff>9525</xdr:colOff>
      <xdr:row>6</xdr:row>
      <xdr:rowOff>616323</xdr:rowOff>
    </xdr:to>
    <xdr:sp macro="" textlink="">
      <xdr:nvSpPr>
        <xdr:cNvPr id="8" name="正方形/長方形 7">
          <a:extLst>
            <a:ext uri="{FF2B5EF4-FFF2-40B4-BE49-F238E27FC236}">
              <a16:creationId xmlns:a16="http://schemas.microsoft.com/office/drawing/2014/main" id="{298A820F-4E08-AED0-5297-2D050E068E63}"/>
            </a:ext>
          </a:extLst>
        </xdr:cNvPr>
        <xdr:cNvSpPr/>
      </xdr:nvSpPr>
      <xdr:spPr>
        <a:xfrm>
          <a:off x="4667251" y="1963831"/>
          <a:ext cx="10848974" cy="605117"/>
        </a:xfrm>
        <a:prstGeom prst="rect">
          <a:avLst/>
        </a:prstGeom>
        <a:noFill/>
        <a:ln>
          <a:solidFill>
            <a:srgbClr val="0000FF"/>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xdr:colOff>
      <xdr:row>5</xdr:row>
      <xdr:rowOff>427504</xdr:rowOff>
    </xdr:from>
    <xdr:to>
      <xdr:col>6</xdr:col>
      <xdr:colOff>295275</xdr:colOff>
      <xdr:row>6</xdr:row>
      <xdr:rowOff>609600</xdr:rowOff>
    </xdr:to>
    <xdr:sp macro="" textlink="">
      <xdr:nvSpPr>
        <xdr:cNvPr id="9" name="正方形/長方形 8">
          <a:extLst>
            <a:ext uri="{FF2B5EF4-FFF2-40B4-BE49-F238E27FC236}">
              <a16:creationId xmlns:a16="http://schemas.microsoft.com/office/drawing/2014/main" id="{EC3D28F9-BDCE-0024-9FF5-0AE0F7B5A506}"/>
            </a:ext>
          </a:extLst>
        </xdr:cNvPr>
        <xdr:cNvSpPr/>
      </xdr:nvSpPr>
      <xdr:spPr>
        <a:xfrm>
          <a:off x="2657475" y="1951504"/>
          <a:ext cx="895350" cy="610721"/>
        </a:xfrm>
        <a:prstGeom prst="rect">
          <a:avLst/>
        </a:prstGeom>
        <a:noFill/>
        <a:ln>
          <a:solidFill>
            <a:srgbClr val="0000FF"/>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15688</xdr:colOff>
      <xdr:row>6</xdr:row>
      <xdr:rowOff>19050</xdr:rowOff>
    </xdr:from>
    <xdr:to>
      <xdr:col>7</xdr:col>
      <xdr:colOff>1076325</xdr:colOff>
      <xdr:row>6</xdr:row>
      <xdr:rowOff>619125</xdr:rowOff>
    </xdr:to>
    <xdr:sp macro="" textlink="">
      <xdr:nvSpPr>
        <xdr:cNvPr id="10" name="正方形/長方形 9">
          <a:extLst>
            <a:ext uri="{FF2B5EF4-FFF2-40B4-BE49-F238E27FC236}">
              <a16:creationId xmlns:a16="http://schemas.microsoft.com/office/drawing/2014/main" id="{D2A23584-DAA8-31F7-59BE-CCDA8C565CFD}"/>
            </a:ext>
          </a:extLst>
        </xdr:cNvPr>
        <xdr:cNvSpPr/>
      </xdr:nvSpPr>
      <xdr:spPr>
        <a:xfrm>
          <a:off x="3578038" y="1971675"/>
          <a:ext cx="1060637" cy="600075"/>
        </a:xfrm>
        <a:prstGeom prst="rect">
          <a:avLst/>
        </a:prstGeom>
        <a:noFill/>
        <a:ln>
          <a:solidFill>
            <a:srgbClr val="0000FF"/>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438708</xdr:colOff>
      <xdr:row>66</xdr:row>
      <xdr:rowOff>78442</xdr:rowOff>
    </xdr:from>
    <xdr:to>
      <xdr:col>13</xdr:col>
      <xdr:colOff>2386853</xdr:colOff>
      <xdr:row>66</xdr:row>
      <xdr:rowOff>553570</xdr:rowOff>
    </xdr:to>
    <xdr:sp macro="" textlink="">
      <xdr:nvSpPr>
        <xdr:cNvPr id="11" name="吹き出し: 線 (枠付き、強調線付き) 10">
          <a:extLst>
            <a:ext uri="{FF2B5EF4-FFF2-40B4-BE49-F238E27FC236}">
              <a16:creationId xmlns:a16="http://schemas.microsoft.com/office/drawing/2014/main" id="{E650BDEF-3672-3718-9F08-0882039AB617}"/>
            </a:ext>
          </a:extLst>
        </xdr:cNvPr>
        <xdr:cNvSpPr/>
      </xdr:nvSpPr>
      <xdr:spPr>
        <a:xfrm>
          <a:off x="7487208" y="2644589"/>
          <a:ext cx="2486027" cy="475128"/>
        </a:xfrm>
        <a:prstGeom prst="accentBorderCallout1">
          <a:avLst>
            <a:gd name="adj1" fmla="val 6963"/>
            <a:gd name="adj2" fmla="val 258"/>
            <a:gd name="adj3" fmla="val -74208"/>
            <a:gd name="adj4" fmla="val -30255"/>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latin typeface="Meiryo UI" panose="020B0604030504040204" pitchFamily="50" charset="-128"/>
              <a:ea typeface="Meiryo UI" panose="020B0604030504040204" pitchFamily="50" charset="-128"/>
            </a:rPr>
            <a:t>③入力欄</a:t>
          </a:r>
        </a:p>
      </xdr:txBody>
    </xdr:sp>
    <xdr:clientData/>
  </xdr:twoCellAnchor>
  <xdr:twoCellAnchor>
    <xdr:from>
      <xdr:col>3</xdr:col>
      <xdr:colOff>38100</xdr:colOff>
      <xdr:row>6</xdr:row>
      <xdr:rowOff>419100</xdr:rowOff>
    </xdr:from>
    <xdr:to>
      <xdr:col>4</xdr:col>
      <xdr:colOff>104775</xdr:colOff>
      <xdr:row>66</xdr:row>
      <xdr:rowOff>190500</xdr:rowOff>
    </xdr:to>
    <xdr:sp macro="" textlink="">
      <xdr:nvSpPr>
        <xdr:cNvPr id="12" name="楕円 11">
          <a:extLst>
            <a:ext uri="{FF2B5EF4-FFF2-40B4-BE49-F238E27FC236}">
              <a16:creationId xmlns:a16="http://schemas.microsoft.com/office/drawing/2014/main" id="{40CD7A8F-F533-DB0E-3B53-2FAF71D28329}"/>
            </a:ext>
          </a:extLst>
        </xdr:cNvPr>
        <xdr:cNvSpPr/>
      </xdr:nvSpPr>
      <xdr:spPr>
        <a:xfrm>
          <a:off x="2333625" y="2371725"/>
          <a:ext cx="419100" cy="400050"/>
        </a:xfrm>
        <a:prstGeom prst="ellipse">
          <a:avLst/>
        </a:prstGeom>
        <a:solidFill>
          <a:srgbClr val="15D34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１</a:t>
          </a:r>
        </a:p>
      </xdr:txBody>
    </xdr:sp>
    <xdr:clientData/>
  </xdr:twoCellAnchor>
  <xdr:twoCellAnchor>
    <xdr:from>
      <xdr:col>7</xdr:col>
      <xdr:colOff>76200</xdr:colOff>
      <xdr:row>6</xdr:row>
      <xdr:rowOff>457200</xdr:rowOff>
    </xdr:from>
    <xdr:to>
      <xdr:col>7</xdr:col>
      <xdr:colOff>495300</xdr:colOff>
      <xdr:row>66</xdr:row>
      <xdr:rowOff>228600</xdr:rowOff>
    </xdr:to>
    <xdr:sp macro="" textlink="">
      <xdr:nvSpPr>
        <xdr:cNvPr id="13" name="楕円 12">
          <a:extLst>
            <a:ext uri="{FF2B5EF4-FFF2-40B4-BE49-F238E27FC236}">
              <a16:creationId xmlns:a16="http://schemas.microsoft.com/office/drawing/2014/main" id="{032C43CC-84BD-D686-48FD-5958B9C1E415}"/>
            </a:ext>
          </a:extLst>
        </xdr:cNvPr>
        <xdr:cNvSpPr/>
      </xdr:nvSpPr>
      <xdr:spPr>
        <a:xfrm>
          <a:off x="3638550" y="2409825"/>
          <a:ext cx="419100" cy="400050"/>
        </a:xfrm>
        <a:prstGeom prst="ellipse">
          <a:avLst/>
        </a:prstGeom>
        <a:solidFill>
          <a:srgbClr val="15D34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endParaRPr kumimoji="1" lang="ja-JP" altLang="en-US" sz="1100" b="1">
            <a:latin typeface="Meiryo UI" panose="020B0604030504040204" pitchFamily="50" charset="-128"/>
            <a:ea typeface="Meiryo UI" panose="020B0604030504040204" pitchFamily="50" charset="-128"/>
          </a:endParaRPr>
        </a:p>
      </xdr:txBody>
    </xdr:sp>
    <xdr:clientData/>
  </xdr:twoCellAnchor>
  <xdr:twoCellAnchor>
    <xdr:from>
      <xdr:col>9</xdr:col>
      <xdr:colOff>180975</xdr:colOff>
      <xdr:row>6</xdr:row>
      <xdr:rowOff>447675</xdr:rowOff>
    </xdr:from>
    <xdr:to>
      <xdr:col>10</xdr:col>
      <xdr:colOff>104775</xdr:colOff>
      <xdr:row>66</xdr:row>
      <xdr:rowOff>219075</xdr:rowOff>
    </xdr:to>
    <xdr:sp macro="" textlink="">
      <xdr:nvSpPr>
        <xdr:cNvPr id="14" name="楕円 13">
          <a:extLst>
            <a:ext uri="{FF2B5EF4-FFF2-40B4-BE49-F238E27FC236}">
              <a16:creationId xmlns:a16="http://schemas.microsoft.com/office/drawing/2014/main" id="{3C345BEC-2C98-ECDE-F28D-F2080E6A5E3C}"/>
            </a:ext>
          </a:extLst>
        </xdr:cNvPr>
        <xdr:cNvSpPr/>
      </xdr:nvSpPr>
      <xdr:spPr>
        <a:xfrm>
          <a:off x="5724525" y="2400300"/>
          <a:ext cx="419100" cy="400050"/>
        </a:xfrm>
        <a:prstGeom prst="ellipse">
          <a:avLst/>
        </a:prstGeom>
        <a:solidFill>
          <a:srgbClr val="15D34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3</a:t>
          </a:r>
          <a:endParaRPr kumimoji="1" lang="ja-JP" altLang="en-US" sz="1100" b="1">
            <a:latin typeface="Meiryo UI" panose="020B0604030504040204" pitchFamily="50" charset="-128"/>
            <a:ea typeface="Meiryo UI" panose="020B0604030504040204" pitchFamily="50" charset="-128"/>
          </a:endParaRPr>
        </a:p>
      </xdr:txBody>
    </xdr:sp>
    <xdr:clientData/>
  </xdr:twoCellAnchor>
  <xdr:twoCellAnchor>
    <xdr:from>
      <xdr:col>1</xdr:col>
      <xdr:colOff>244206</xdr:colOff>
      <xdr:row>252</xdr:row>
      <xdr:rowOff>616322</xdr:rowOff>
    </xdr:from>
    <xdr:to>
      <xdr:col>12</xdr:col>
      <xdr:colOff>302558</xdr:colOff>
      <xdr:row>312</xdr:row>
      <xdr:rowOff>347381</xdr:rowOff>
    </xdr:to>
    <xdr:sp macro="" textlink="">
      <xdr:nvSpPr>
        <xdr:cNvPr id="16" name="正方形/長方形 15">
          <a:extLst>
            <a:ext uri="{FF2B5EF4-FFF2-40B4-BE49-F238E27FC236}">
              <a16:creationId xmlns:a16="http://schemas.microsoft.com/office/drawing/2014/main" id="{C2E151D6-54BA-DF81-D796-8C722FFB27BF}"/>
            </a:ext>
          </a:extLst>
        </xdr:cNvPr>
        <xdr:cNvSpPr/>
      </xdr:nvSpPr>
      <xdr:spPr>
        <a:xfrm>
          <a:off x="423500" y="10712822"/>
          <a:ext cx="6927558" cy="2241177"/>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Meiryo UI" panose="020B0604030504040204" pitchFamily="50" charset="-128"/>
              <a:ea typeface="Meiryo UI" panose="020B0604030504040204" pitchFamily="50" charset="-128"/>
            </a:rPr>
            <a:t>（注意）事務局提供のフォーマットを独自に加工しないで下さい</a:t>
          </a:r>
          <a:endParaRPr kumimoji="1" lang="en-US" altLang="ja-JP" sz="16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下記のような加工はしないでください。</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a:t>
          </a:r>
          <a:r>
            <a:rPr kumimoji="1" lang="ja-JP" altLang="en-US" sz="1100">
              <a:solidFill>
                <a:schemeClr val="tx1"/>
              </a:solidFill>
              <a:latin typeface="Meiryo UI" panose="020B0604030504040204" pitchFamily="50" charset="-128"/>
              <a:ea typeface="Meiryo UI" panose="020B0604030504040204" pitchFamily="50" charset="-128"/>
            </a:rPr>
            <a:t>行・列を任意に追加　</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　行が足りない場合は事務局へ相談すること。</a:t>
          </a:r>
          <a:endParaRPr kumimoji="1" lang="en-US" altLang="ja-JP" sz="1100">
            <a:solidFill>
              <a:schemeClr val="tx1"/>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文言の変更　</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　例：①人件費→①人件費（●●イベント）などへ変更</a:t>
          </a:r>
          <a:endPar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a:t>
          </a:r>
          <a:r>
            <a:rPr kumimoji="1" lang="ja-JP" altLang="en-US" sz="1100">
              <a:solidFill>
                <a:schemeClr val="tx1"/>
              </a:solidFill>
              <a:latin typeface="Meiryo UI" panose="020B0604030504040204" pitchFamily="50" charset="-128"/>
              <a:ea typeface="Meiryo UI" panose="020B0604030504040204" pitchFamily="50" charset="-128"/>
            </a:rPr>
            <a:t>関数の上書・加工　</a:t>
          </a:r>
          <a:endParaRPr kumimoji="1" lang="en-US" altLang="ja-JP" sz="1100">
            <a:solidFill>
              <a:schemeClr val="tx1"/>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a:t>
          </a:r>
          <a:r>
            <a:rPr kumimoji="1" lang="ja-JP" altLang="en-US" sz="1100">
              <a:solidFill>
                <a:schemeClr val="tx1"/>
              </a:solidFill>
              <a:latin typeface="Meiryo UI" panose="020B0604030504040204" pitchFamily="50" charset="-128"/>
              <a:ea typeface="Meiryo UI" panose="020B0604030504040204" pitchFamily="50" charset="-128"/>
            </a:rPr>
            <a:t>データの入力規則の変更　</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　例：</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〇、</a:t>
          </a:r>
          <a:r>
            <a:rPr kumimoji="1" lang="en-US" altLang="ja-JP" sz="1100">
              <a:solidFill>
                <a:sysClr val="windowText" lastClr="000000"/>
              </a:solidFill>
              <a:effectLst/>
              <a:latin typeface="+mn-lt"/>
              <a:ea typeface="+mn-ea"/>
              <a:cs typeface="+mn-cs"/>
            </a:rPr>
            <a:t>×</a:t>
          </a:r>
          <a:endParaRPr lang="ja-JP" altLang="ja-JP">
            <a:effectLst/>
          </a:endParaRPr>
        </a:p>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Candara">
      <a:majorFont>
        <a:latin typeface="Candara" panose="020E0502030303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ndara" panose="020E0502030303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F3783-027A-4E83-87EC-CCEF885A5870}">
  <sheetPr codeName="Sheet1"/>
  <dimension ref="B1:Q51"/>
  <sheetViews>
    <sheetView view="pageBreakPreview" topLeftCell="A13" zoomScale="115" zoomScaleNormal="100" zoomScaleSheetLayoutView="115" workbookViewId="0">
      <selection activeCell="G49" sqref="G49:H50"/>
    </sheetView>
  </sheetViews>
  <sheetFormatPr defaultColWidth="6.875" defaultRowHeight="15.75"/>
  <cols>
    <col min="1" max="1" width="1.125" style="32" customWidth="1"/>
    <col min="2" max="2" width="2.75" style="32" customWidth="1"/>
    <col min="3" max="3" width="18.125" style="32" customWidth="1"/>
    <col min="4" max="4" width="5.125" style="33" customWidth="1"/>
    <col min="5" max="8" width="16.75" style="32" customWidth="1"/>
    <col min="9" max="9" width="10" style="32" customWidth="1"/>
    <col min="10" max="10" width="45.25" style="34" customWidth="1"/>
    <col min="11" max="11" width="7.5" style="35" customWidth="1"/>
    <col min="12" max="12" width="6.875" style="35"/>
    <col min="13" max="13" width="10.5" style="35" customWidth="1"/>
    <col min="14" max="16" width="6.875" style="35"/>
    <col min="17" max="16384" width="6.875" style="32"/>
  </cols>
  <sheetData>
    <row r="1" spans="2:17" ht="6" customHeight="1"/>
    <row r="2" spans="2:17" ht="15" customHeight="1">
      <c r="B2" s="32" t="s">
        <v>215</v>
      </c>
      <c r="H2" s="36" t="s">
        <v>0</v>
      </c>
      <c r="I2" s="37"/>
      <c r="Q2" s="35"/>
    </row>
    <row r="3" spans="2:17" ht="15" customHeight="1">
      <c r="B3" s="248" t="s">
        <v>1</v>
      </c>
      <c r="C3" s="248"/>
      <c r="D3" s="248"/>
      <c r="E3" s="248"/>
      <c r="F3" s="248"/>
      <c r="G3" s="248"/>
      <c r="H3" s="248"/>
      <c r="I3" s="38"/>
      <c r="Q3" s="35"/>
    </row>
    <row r="4" spans="2:17" ht="4.5" customHeight="1">
      <c r="B4" s="38"/>
      <c r="C4" s="38"/>
      <c r="D4" s="38"/>
      <c r="E4" s="38"/>
      <c r="F4" s="38"/>
      <c r="G4" s="38"/>
      <c r="H4" s="38"/>
      <c r="I4" s="38"/>
      <c r="Q4" s="35"/>
    </row>
    <row r="5" spans="2:17" ht="15" customHeight="1">
      <c r="B5" s="38"/>
      <c r="C5" s="39" t="s">
        <v>2</v>
      </c>
      <c r="D5" s="249"/>
      <c r="E5" s="249"/>
      <c r="F5" s="249"/>
      <c r="G5" s="40" t="str">
        <f>IF(D5="","←直接入力","")</f>
        <v>←直接入力</v>
      </c>
      <c r="H5" s="38"/>
      <c r="I5" s="41" t="s">
        <v>3</v>
      </c>
      <c r="K5" s="42"/>
      <c r="L5" s="42"/>
      <c r="M5" s="42"/>
      <c r="N5" s="42"/>
      <c r="Q5" s="35"/>
    </row>
    <row r="6" spans="2:17" ht="15" customHeight="1">
      <c r="B6" s="38"/>
      <c r="C6" s="39" t="s">
        <v>4</v>
      </c>
      <c r="D6" s="250"/>
      <c r="E6" s="250"/>
      <c r="F6" s="250"/>
      <c r="G6" s="40" t="str">
        <f>IF(D6="","←プルダウンから選択","")</f>
        <v>←プルダウンから選択</v>
      </c>
      <c r="I6" s="41" t="s">
        <v>5</v>
      </c>
      <c r="K6" s="42"/>
      <c r="L6" s="42"/>
      <c r="M6" s="42"/>
      <c r="N6" s="42"/>
      <c r="Q6" s="35"/>
    </row>
    <row r="7" spans="2:17" ht="15" customHeight="1">
      <c r="B7" s="38"/>
      <c r="C7" s="257" t="s">
        <v>6</v>
      </c>
      <c r="D7" s="257"/>
      <c r="E7" s="257"/>
      <c r="F7" s="257"/>
      <c r="G7" s="43"/>
      <c r="H7" s="33"/>
      <c r="I7" s="41" t="s">
        <v>7</v>
      </c>
      <c r="K7" s="42"/>
      <c r="L7" s="42"/>
      <c r="M7" s="42"/>
      <c r="N7" s="42"/>
    </row>
    <row r="8" spans="2:17" ht="15" customHeight="1">
      <c r="C8" s="175" t="s">
        <v>8</v>
      </c>
      <c r="D8" s="254" t="s">
        <v>9</v>
      </c>
      <c r="E8" s="254"/>
      <c r="F8" s="175" t="s">
        <v>10</v>
      </c>
      <c r="I8" s="41" t="s">
        <v>11</v>
      </c>
      <c r="K8" s="42"/>
      <c r="L8" s="42"/>
      <c r="M8" s="42"/>
      <c r="N8" s="42"/>
    </row>
    <row r="9" spans="2:17" ht="12" customHeight="1">
      <c r="C9" s="176"/>
      <c r="D9" s="255"/>
      <c r="E9" s="256"/>
      <c r="F9" s="176"/>
      <c r="G9" s="40" t="s">
        <v>13</v>
      </c>
      <c r="H9" s="44"/>
      <c r="I9" s="92" t="s">
        <v>14</v>
      </c>
      <c r="K9" s="42"/>
      <c r="L9" s="42"/>
      <c r="M9" s="42"/>
      <c r="N9" s="42"/>
    </row>
    <row r="10" spans="2:17" ht="4.5" customHeight="1">
      <c r="B10" s="38"/>
      <c r="G10" s="45"/>
      <c r="H10" s="46"/>
    </row>
    <row r="11" spans="2:17" ht="15" customHeight="1">
      <c r="B11" s="47" t="s">
        <v>15</v>
      </c>
      <c r="C11" s="48" t="s">
        <v>16</v>
      </c>
      <c r="D11" s="49"/>
      <c r="F11" s="50"/>
      <c r="H11" s="36" t="s">
        <v>17</v>
      </c>
    </row>
    <row r="12" spans="2:17" ht="40.5" customHeight="1">
      <c r="B12" s="251" t="s">
        <v>18</v>
      </c>
      <c r="C12" s="252"/>
      <c r="D12" s="93" t="s">
        <v>19</v>
      </c>
      <c r="E12" s="94" t="s">
        <v>20</v>
      </c>
      <c r="F12" s="95" t="s">
        <v>21</v>
      </c>
      <c r="G12" s="94" t="s">
        <v>22</v>
      </c>
      <c r="H12" s="94" t="s">
        <v>23</v>
      </c>
      <c r="I12" s="51" t="str">
        <f>IF((F16+F18+F19++F20+F21+F24)&gt;0,"","※定額補助率 経費のみの計上は認められない。")</f>
        <v>※定額補助率 経費のみの計上は認められない。</v>
      </c>
      <c r="J12" s="52"/>
      <c r="K12" s="199" t="s">
        <v>24</v>
      </c>
      <c r="M12" s="53"/>
    </row>
    <row r="13" spans="2:17" ht="16.149999999999999" customHeight="1">
      <c r="B13" s="253" t="s">
        <v>25</v>
      </c>
      <c r="C13" s="253"/>
      <c r="D13" s="54" t="s">
        <v>26</v>
      </c>
      <c r="E13" s="55">
        <f>'（別添）積算明細書'!H67</f>
        <v>0</v>
      </c>
      <c r="F13" s="55">
        <f>E13</f>
        <v>0</v>
      </c>
      <c r="G13" s="55">
        <f>F13</f>
        <v>0</v>
      </c>
      <c r="H13" s="56">
        <f t="shared" ref="H13:H28" si="0">E13-G13</f>
        <v>0</v>
      </c>
      <c r="I13" s="57" t="str">
        <f>IF(F13&lt;=0,"",IF(F13=INT(F13),"","「補助対象経費」を整数に修正"))</f>
        <v/>
      </c>
      <c r="K13" s="196" t="str">
        <f t="shared" ref="K13:K29" si="1">IF(G13=0,"",G13/$G$30)</f>
        <v/>
      </c>
      <c r="M13" s="58"/>
    </row>
    <row r="14" spans="2:17" ht="16.149999999999999" customHeight="1">
      <c r="B14" s="247" t="s">
        <v>27</v>
      </c>
      <c r="C14" s="247"/>
      <c r="D14" s="59" t="s">
        <v>26</v>
      </c>
      <c r="E14" s="60">
        <f>'（別添）積算明細書'!H128</f>
        <v>0</v>
      </c>
      <c r="F14" s="60">
        <f t="shared" ref="F14:F28" si="2">E14</f>
        <v>0</v>
      </c>
      <c r="G14" s="60">
        <f>F14</f>
        <v>0</v>
      </c>
      <c r="H14" s="61">
        <f t="shared" si="0"/>
        <v>0</v>
      </c>
      <c r="I14" s="57" t="str">
        <f t="shared" ref="I14:I28" si="3">IF(F14&lt;=0,"",IF(F14=INT(F14),"","「補助対象経費」を整数に修正"))</f>
        <v/>
      </c>
      <c r="K14" s="196" t="str">
        <f t="shared" si="1"/>
        <v/>
      </c>
    </row>
    <row r="15" spans="2:17" ht="16.149999999999999" customHeight="1">
      <c r="B15" s="247" t="s">
        <v>28</v>
      </c>
      <c r="C15" s="247"/>
      <c r="D15" s="59" t="s">
        <v>26</v>
      </c>
      <c r="E15" s="60">
        <f>'（別添）積算明細書'!H159</f>
        <v>0</v>
      </c>
      <c r="F15" s="60">
        <f t="shared" si="2"/>
        <v>0</v>
      </c>
      <c r="G15" s="60">
        <f>F15</f>
        <v>0</v>
      </c>
      <c r="H15" s="61">
        <f t="shared" si="0"/>
        <v>0</v>
      </c>
      <c r="I15" s="57" t="str">
        <f t="shared" si="3"/>
        <v/>
      </c>
      <c r="K15" s="196" t="str">
        <f t="shared" si="1"/>
        <v/>
      </c>
    </row>
    <row r="16" spans="2:17" ht="16.149999999999999" customHeight="1">
      <c r="B16" s="247" t="s">
        <v>29</v>
      </c>
      <c r="C16" s="247"/>
      <c r="D16" s="62">
        <v>0.66666666666666663</v>
      </c>
      <c r="E16" s="60">
        <f>'（別添）積算明細書'!H190</f>
        <v>0</v>
      </c>
      <c r="F16" s="60">
        <f t="shared" si="2"/>
        <v>0</v>
      </c>
      <c r="G16" s="63">
        <f>ROUNDDOWN(F16*2/3,0)</f>
        <v>0</v>
      </c>
      <c r="H16" s="61">
        <f t="shared" si="0"/>
        <v>0</v>
      </c>
      <c r="I16" s="57" t="str">
        <f t="shared" si="3"/>
        <v/>
      </c>
      <c r="K16" s="196" t="str">
        <f t="shared" si="1"/>
        <v/>
      </c>
    </row>
    <row r="17" spans="2:16" ht="16.149999999999999" customHeight="1">
      <c r="B17" s="247" t="s">
        <v>30</v>
      </c>
      <c r="C17" s="247"/>
      <c r="D17" s="59" t="s">
        <v>26</v>
      </c>
      <c r="E17" s="60">
        <f>'（別添）積算明細書'!H221</f>
        <v>0</v>
      </c>
      <c r="F17" s="60">
        <f t="shared" si="2"/>
        <v>0</v>
      </c>
      <c r="G17" s="60">
        <f>F17</f>
        <v>0</v>
      </c>
      <c r="H17" s="61">
        <f t="shared" si="0"/>
        <v>0</v>
      </c>
      <c r="I17" s="57" t="str">
        <f t="shared" si="3"/>
        <v/>
      </c>
      <c r="K17" s="196" t="str">
        <f t="shared" si="1"/>
        <v/>
      </c>
    </row>
    <row r="18" spans="2:16" ht="16.149999999999999" customHeight="1">
      <c r="B18" s="247" t="s">
        <v>31</v>
      </c>
      <c r="C18" s="247"/>
      <c r="D18" s="62">
        <v>0.66666666666666663</v>
      </c>
      <c r="E18" s="60">
        <f>'（別添）積算明細書'!H252</f>
        <v>0</v>
      </c>
      <c r="F18" s="60">
        <f t="shared" si="2"/>
        <v>0</v>
      </c>
      <c r="G18" s="63">
        <f t="shared" ref="G18:G21" si="4">ROUNDDOWN(F18*2/3,0)</f>
        <v>0</v>
      </c>
      <c r="H18" s="61">
        <f t="shared" si="0"/>
        <v>0</v>
      </c>
      <c r="I18" s="57" t="str">
        <f t="shared" si="3"/>
        <v/>
      </c>
      <c r="K18" s="196" t="str">
        <f t="shared" si="1"/>
        <v/>
      </c>
    </row>
    <row r="19" spans="2:16" ht="16.149999999999999" customHeight="1">
      <c r="B19" s="247" t="s">
        <v>32</v>
      </c>
      <c r="C19" s="247"/>
      <c r="D19" s="62">
        <v>0.66666666666666663</v>
      </c>
      <c r="E19" s="60">
        <f>'（別添）積算明細書'!H313</f>
        <v>0</v>
      </c>
      <c r="F19" s="60">
        <f t="shared" si="2"/>
        <v>0</v>
      </c>
      <c r="G19" s="63">
        <f t="shared" si="4"/>
        <v>0</v>
      </c>
      <c r="H19" s="61">
        <f t="shared" si="0"/>
        <v>0</v>
      </c>
      <c r="I19" s="57" t="str">
        <f t="shared" si="3"/>
        <v/>
      </c>
      <c r="K19" s="196" t="str">
        <f t="shared" si="1"/>
        <v/>
      </c>
    </row>
    <row r="20" spans="2:16" ht="16.149999999999999" customHeight="1">
      <c r="B20" s="245" t="s">
        <v>33</v>
      </c>
      <c r="C20" s="246"/>
      <c r="D20" s="62">
        <v>0.66666666666666663</v>
      </c>
      <c r="E20" s="60">
        <f>IF(AND(C9&lt;&gt;"✓",D9&lt;&gt;"✓",F9="✓"),0,'（別添）積算明細書'!H344)</f>
        <v>0</v>
      </c>
      <c r="F20" s="60">
        <f t="shared" si="2"/>
        <v>0</v>
      </c>
      <c r="G20" s="63">
        <f>IF(AND(C9&lt;&gt;"✓",D9&lt;&gt;"✓",F9="✓"),0,ROUNDDOWN(F20*2/3,0))</f>
        <v>0</v>
      </c>
      <c r="H20" s="61">
        <f t="shared" si="0"/>
        <v>0</v>
      </c>
      <c r="I20" s="57" t="str">
        <f>IF(F20&lt;=0,"",IF(F20=INT(F20),"","「補助対象経費」を整数に修正"))</f>
        <v/>
      </c>
      <c r="J20" s="198" t="str">
        <f>IF(AND(C9&lt;&gt;"✓",D9&lt;&gt;"✓",F9="✓"),"マーケティング拠点の取組のみ実施する場合、⑨展示会等出展費には計上できません。","")</f>
        <v/>
      </c>
      <c r="K20" s="196" t="str">
        <f>IF(G20=0,"",G20/$G$30)</f>
        <v/>
      </c>
    </row>
    <row r="21" spans="2:16" ht="16.149999999999999" customHeight="1">
      <c r="B21" s="245" t="s">
        <v>34</v>
      </c>
      <c r="C21" s="246"/>
      <c r="D21" s="62">
        <v>0.66666666666666663</v>
      </c>
      <c r="E21" s="60">
        <f>'（別添）積算明細書'!H375</f>
        <v>0</v>
      </c>
      <c r="F21" s="60">
        <f t="shared" si="2"/>
        <v>0</v>
      </c>
      <c r="G21" s="63">
        <f t="shared" si="4"/>
        <v>0</v>
      </c>
      <c r="H21" s="61">
        <f t="shared" si="0"/>
        <v>0</v>
      </c>
      <c r="I21" s="57" t="str">
        <f t="shared" si="3"/>
        <v/>
      </c>
      <c r="K21" s="196" t="str">
        <f t="shared" si="1"/>
        <v/>
      </c>
    </row>
    <row r="22" spans="2:16" ht="16.149999999999999" customHeight="1">
      <c r="B22" s="245" t="s">
        <v>178</v>
      </c>
      <c r="C22" s="246"/>
      <c r="D22" s="59" t="s">
        <v>26</v>
      </c>
      <c r="E22" s="60">
        <f>'（別添）積算明細書'!H406</f>
        <v>0</v>
      </c>
      <c r="F22" s="60">
        <f t="shared" si="2"/>
        <v>0</v>
      </c>
      <c r="G22" s="60">
        <f>F22</f>
        <v>0</v>
      </c>
      <c r="H22" s="61">
        <f t="shared" si="0"/>
        <v>0</v>
      </c>
      <c r="I22" s="57" t="str">
        <f t="shared" si="3"/>
        <v/>
      </c>
      <c r="K22" s="196" t="str">
        <f t="shared" si="1"/>
        <v/>
      </c>
    </row>
    <row r="23" spans="2:16" ht="16.149999999999999" customHeight="1">
      <c r="B23" s="245" t="s">
        <v>35</v>
      </c>
      <c r="C23" s="246"/>
      <c r="D23" s="59" t="s">
        <v>26</v>
      </c>
      <c r="E23" s="60">
        <f>'（別添）積算明細書'!H437</f>
        <v>0</v>
      </c>
      <c r="F23" s="60">
        <f t="shared" si="2"/>
        <v>0</v>
      </c>
      <c r="G23" s="60">
        <f>F23</f>
        <v>0</v>
      </c>
      <c r="H23" s="61">
        <f t="shared" si="0"/>
        <v>0</v>
      </c>
      <c r="I23" s="57" t="str">
        <f t="shared" si="3"/>
        <v/>
      </c>
      <c r="K23" s="196" t="str">
        <f t="shared" si="1"/>
        <v/>
      </c>
    </row>
    <row r="24" spans="2:16" ht="16.149999999999999" customHeight="1">
      <c r="B24" s="245" t="s">
        <v>36</v>
      </c>
      <c r="C24" s="246"/>
      <c r="D24" s="62">
        <v>0.66666666666666663</v>
      </c>
      <c r="E24" s="60">
        <f>'（別添）積算明細書'!H468</f>
        <v>0</v>
      </c>
      <c r="F24" s="60">
        <f t="shared" si="2"/>
        <v>0</v>
      </c>
      <c r="G24" s="63">
        <f>ROUNDDOWN(F24*2/3,0)</f>
        <v>0</v>
      </c>
      <c r="H24" s="61">
        <f t="shared" si="0"/>
        <v>0</v>
      </c>
      <c r="I24" s="57" t="str">
        <f t="shared" si="3"/>
        <v/>
      </c>
      <c r="K24" s="196" t="str">
        <f t="shared" si="1"/>
        <v/>
      </c>
    </row>
    <row r="25" spans="2:16" ht="16.149999999999999" customHeight="1">
      <c r="B25" s="245" t="s">
        <v>37</v>
      </c>
      <c r="C25" s="246"/>
      <c r="D25" s="59" t="s">
        <v>26</v>
      </c>
      <c r="E25" s="60">
        <f>'（別添）積算明細書'!H499</f>
        <v>0</v>
      </c>
      <c r="F25" s="60">
        <f t="shared" si="2"/>
        <v>0</v>
      </c>
      <c r="G25" s="60">
        <f>F25</f>
        <v>0</v>
      </c>
      <c r="H25" s="61">
        <f t="shared" si="0"/>
        <v>0</v>
      </c>
      <c r="I25" s="57" t="str">
        <f t="shared" si="3"/>
        <v/>
      </c>
      <c r="K25" s="196" t="str">
        <f t="shared" si="1"/>
        <v/>
      </c>
    </row>
    <row r="26" spans="2:16" ht="16.149999999999999" customHeight="1">
      <c r="B26" s="245" t="s">
        <v>38</v>
      </c>
      <c r="C26" s="246"/>
      <c r="D26" s="59" t="s">
        <v>26</v>
      </c>
      <c r="E26" s="60">
        <f>'（別添）積算明細書'!H560</f>
        <v>0</v>
      </c>
      <c r="F26" s="60">
        <f t="shared" si="2"/>
        <v>0</v>
      </c>
      <c r="G26" s="60">
        <f>F26</f>
        <v>0</v>
      </c>
      <c r="H26" s="61">
        <f t="shared" si="0"/>
        <v>0</v>
      </c>
      <c r="I26" s="57" t="str">
        <f t="shared" si="3"/>
        <v/>
      </c>
      <c r="J26" s="64"/>
      <c r="K26" s="196" t="str">
        <f t="shared" si="1"/>
        <v/>
      </c>
    </row>
    <row r="27" spans="2:16" ht="16.149999999999999" customHeight="1">
      <c r="B27" s="245" t="s">
        <v>39</v>
      </c>
      <c r="C27" s="246"/>
      <c r="D27" s="59" t="s">
        <v>26</v>
      </c>
      <c r="E27" s="60">
        <f>'（別添）積算明細書'!H661</f>
        <v>0</v>
      </c>
      <c r="F27" s="60">
        <f t="shared" si="2"/>
        <v>0</v>
      </c>
      <c r="G27" s="60">
        <f>F27</f>
        <v>0</v>
      </c>
      <c r="H27" s="61">
        <f t="shared" si="0"/>
        <v>0</v>
      </c>
      <c r="I27" s="57" t="str">
        <f t="shared" si="3"/>
        <v/>
      </c>
      <c r="K27" s="196" t="str">
        <f t="shared" si="1"/>
        <v/>
      </c>
    </row>
    <row r="28" spans="2:16" ht="16.149999999999999" customHeight="1">
      <c r="B28" s="245" t="s">
        <v>40</v>
      </c>
      <c r="C28" s="246"/>
      <c r="D28" s="59" t="s">
        <v>26</v>
      </c>
      <c r="E28" s="65">
        <f>'（別添）積算明細書'!H692</f>
        <v>0</v>
      </c>
      <c r="F28" s="66">
        <f t="shared" si="2"/>
        <v>0</v>
      </c>
      <c r="G28" s="65">
        <f>F28</f>
        <v>0</v>
      </c>
      <c r="H28" s="67">
        <f t="shared" si="0"/>
        <v>0</v>
      </c>
      <c r="I28" s="57" t="str">
        <f t="shared" si="3"/>
        <v/>
      </c>
      <c r="K28" s="196" t="str">
        <f t="shared" si="1"/>
        <v/>
      </c>
    </row>
    <row r="29" spans="2:16" ht="16.149999999999999" customHeight="1" thickBot="1">
      <c r="B29" s="237" t="s">
        <v>41</v>
      </c>
      <c r="C29" s="238"/>
      <c r="D29" s="68"/>
      <c r="E29" s="66">
        <f>'（別添）積算明細書'!H723</f>
        <v>0</v>
      </c>
      <c r="F29" s="69"/>
      <c r="G29" s="69"/>
      <c r="H29" s="70">
        <f>E29</f>
        <v>0</v>
      </c>
      <c r="I29" s="71"/>
      <c r="K29" s="196" t="str">
        <f t="shared" si="1"/>
        <v/>
      </c>
    </row>
    <row r="30" spans="2:16" ht="16.149999999999999" customHeight="1" thickTop="1">
      <c r="B30" s="239" t="s">
        <v>42</v>
      </c>
      <c r="C30" s="239"/>
      <c r="D30" s="72"/>
      <c r="E30" s="73">
        <f>SUM(E13:E29)</f>
        <v>0</v>
      </c>
      <c r="F30" s="73">
        <f>SUM(F13:F28)</f>
        <v>0</v>
      </c>
      <c r="G30" s="73">
        <f>SUM(G13:G28)</f>
        <v>0</v>
      </c>
      <c r="H30" s="73">
        <f>SUM(H13:H29)</f>
        <v>0</v>
      </c>
      <c r="I30" s="51" t="str">
        <f>IF(G30&gt;50000000,"※「補助金要望額Ⓐ」が上限額を超えています。1申請者1公募回につき5,000万円が上限となる。","")</f>
        <v/>
      </c>
      <c r="K30" s="197">
        <f>SUM(K13:K28)</f>
        <v>0</v>
      </c>
      <c r="N30" s="32"/>
      <c r="O30" s="32"/>
    </row>
    <row r="31" spans="2:16" s="74" customFormat="1" ht="14.1" customHeight="1">
      <c r="C31" s="240" t="s">
        <v>43</v>
      </c>
      <c r="D31" s="240"/>
      <c r="E31" s="240"/>
      <c r="F31" s="240"/>
      <c r="G31" s="240"/>
      <c r="H31" s="240"/>
      <c r="I31" s="75"/>
      <c r="J31" s="34"/>
      <c r="K31" s="35"/>
      <c r="L31" s="35"/>
      <c r="M31" s="35"/>
      <c r="P31" s="35"/>
    </row>
    <row r="32" spans="2:16" s="74" customFormat="1" ht="14.1" hidden="1" customHeight="1">
      <c r="C32" s="76" t="s">
        <v>44</v>
      </c>
      <c r="D32" s="77"/>
      <c r="E32" s="78"/>
      <c r="F32" s="78"/>
      <c r="G32" s="78"/>
      <c r="H32" s="78"/>
      <c r="I32" s="78"/>
      <c r="J32" s="34"/>
      <c r="K32" s="35"/>
      <c r="L32" s="35"/>
      <c r="M32" s="35"/>
      <c r="P32" s="35"/>
    </row>
    <row r="33" spans="2:16" s="74" customFormat="1" ht="14.1" hidden="1" customHeight="1">
      <c r="C33" s="234" t="s">
        <v>45</v>
      </c>
      <c r="D33" s="234"/>
      <c r="E33" s="234"/>
      <c r="F33" s="234"/>
      <c r="G33" s="234"/>
      <c r="H33" s="234"/>
      <c r="I33" s="79"/>
      <c r="J33" s="34"/>
      <c r="K33" s="35"/>
      <c r="L33" s="35"/>
      <c r="M33" s="35"/>
      <c r="P33" s="35"/>
    </row>
    <row r="34" spans="2:16" s="74" customFormat="1" ht="14.1" hidden="1" customHeight="1">
      <c r="C34" s="234" t="s">
        <v>7</v>
      </c>
      <c r="D34" s="234"/>
      <c r="E34" s="234"/>
      <c r="F34" s="234"/>
      <c r="G34" s="234"/>
      <c r="H34" s="234"/>
      <c r="I34" s="79"/>
      <c r="J34" s="34"/>
      <c r="K34" s="35"/>
      <c r="L34" s="35"/>
      <c r="M34" s="35"/>
      <c r="P34" s="35"/>
    </row>
    <row r="35" spans="2:16" s="74" customFormat="1" ht="14.1" hidden="1" customHeight="1">
      <c r="C35" s="234" t="s">
        <v>46</v>
      </c>
      <c r="D35" s="234"/>
      <c r="E35" s="234"/>
      <c r="F35" s="234"/>
      <c r="G35" s="234"/>
      <c r="H35" s="234"/>
      <c r="I35" s="79"/>
      <c r="J35" s="34"/>
      <c r="K35" s="35"/>
      <c r="L35" s="35"/>
      <c r="M35" s="35"/>
      <c r="P35" s="35"/>
    </row>
    <row r="36" spans="2:16" s="74" customFormat="1" ht="14.1" hidden="1" customHeight="1">
      <c r="C36" s="234" t="s">
        <v>14</v>
      </c>
      <c r="D36" s="234"/>
      <c r="E36" s="234"/>
      <c r="F36" s="234"/>
      <c r="G36" s="234"/>
      <c r="H36" s="234"/>
      <c r="I36" s="79"/>
      <c r="J36" s="34"/>
      <c r="K36" s="35"/>
      <c r="L36" s="35"/>
      <c r="M36" s="35"/>
      <c r="P36" s="35"/>
    </row>
    <row r="37" spans="2:16" ht="4.5" customHeight="1">
      <c r="C37" s="80"/>
      <c r="D37" s="81"/>
      <c r="H37" s="82"/>
      <c r="N37" s="32"/>
      <c r="O37" s="32"/>
    </row>
    <row r="38" spans="2:16" ht="15" customHeight="1">
      <c r="B38" s="83" t="s">
        <v>47</v>
      </c>
      <c r="C38" s="84" t="s">
        <v>48</v>
      </c>
      <c r="D38" s="32"/>
      <c r="F38" s="84"/>
      <c r="G38" s="84"/>
      <c r="H38" s="85"/>
      <c r="I38" s="84"/>
      <c r="N38" s="32"/>
      <c r="O38" s="32"/>
    </row>
    <row r="39" spans="2:16" ht="15" customHeight="1">
      <c r="B39" s="216" t="s">
        <v>49</v>
      </c>
      <c r="C39" s="216"/>
      <c r="D39" s="216"/>
      <c r="E39" s="216" t="s">
        <v>50</v>
      </c>
      <c r="F39" s="216"/>
      <c r="G39" s="235" t="s">
        <v>51</v>
      </c>
      <c r="H39" s="236"/>
      <c r="I39" s="86"/>
      <c r="N39" s="32"/>
      <c r="O39" s="32"/>
    </row>
    <row r="40" spans="2:16" ht="15" customHeight="1">
      <c r="B40" s="87" t="s">
        <v>52</v>
      </c>
      <c r="C40" s="224" t="s">
        <v>53</v>
      </c>
      <c r="D40" s="224"/>
      <c r="E40" s="217">
        <f>G30</f>
        <v>0</v>
      </c>
      <c r="F40" s="217"/>
      <c r="G40" s="218"/>
      <c r="H40" s="219"/>
      <c r="I40" s="88"/>
      <c r="N40" s="32"/>
      <c r="O40" s="32"/>
    </row>
    <row r="41" spans="2:16" ht="15" customHeight="1">
      <c r="B41" s="241" t="s">
        <v>54</v>
      </c>
      <c r="C41" s="224" t="s">
        <v>55</v>
      </c>
      <c r="D41" s="224"/>
      <c r="E41" s="218">
        <v>0</v>
      </c>
      <c r="F41" s="219"/>
      <c r="G41" s="243"/>
      <c r="H41" s="244"/>
      <c r="I41" s="89"/>
      <c r="N41" s="32"/>
      <c r="O41" s="32"/>
    </row>
    <row r="42" spans="2:16" ht="15" customHeight="1">
      <c r="B42" s="241"/>
      <c r="C42" s="224" t="s">
        <v>56</v>
      </c>
      <c r="D42" s="224"/>
      <c r="E42" s="218">
        <v>0</v>
      </c>
      <c r="F42" s="219"/>
      <c r="G42" s="211"/>
      <c r="H42" s="212"/>
      <c r="I42" s="88"/>
      <c r="N42" s="32"/>
      <c r="O42" s="32"/>
    </row>
    <row r="43" spans="2:16" ht="15" customHeight="1" thickBot="1">
      <c r="B43" s="242"/>
      <c r="C43" s="225" t="s">
        <v>57</v>
      </c>
      <c r="D43" s="225"/>
      <c r="E43" s="220">
        <v>0</v>
      </c>
      <c r="F43" s="221"/>
      <c r="G43" s="213"/>
      <c r="H43" s="214"/>
      <c r="I43" s="88"/>
    </row>
    <row r="44" spans="2:16" ht="15" customHeight="1" thickTop="1">
      <c r="B44" s="90" t="s">
        <v>58</v>
      </c>
      <c r="C44" s="226" t="s">
        <v>59</v>
      </c>
      <c r="D44" s="226"/>
      <c r="E44" s="232">
        <f>SUM(E40:E43)</f>
        <v>0</v>
      </c>
      <c r="F44" s="232"/>
      <c r="G44" s="227" t="s">
        <v>60</v>
      </c>
      <c r="H44" s="228"/>
      <c r="I44" s="91" t="s">
        <v>61</v>
      </c>
    </row>
    <row r="45" spans="2:16" ht="4.5" customHeight="1">
      <c r="E45" s="33"/>
      <c r="I45" s="34"/>
    </row>
    <row r="46" spans="2:16" ht="15" customHeight="1">
      <c r="B46" s="83" t="s">
        <v>62</v>
      </c>
      <c r="C46" s="84" t="s">
        <v>63</v>
      </c>
      <c r="E46" s="38"/>
      <c r="G46" s="84"/>
      <c r="H46" s="84"/>
      <c r="I46" s="34"/>
    </row>
    <row r="47" spans="2:16" ht="15" customHeight="1">
      <c r="B47" s="216" t="s">
        <v>64</v>
      </c>
      <c r="C47" s="216"/>
      <c r="D47" s="216"/>
      <c r="E47" s="229" t="s">
        <v>50</v>
      </c>
      <c r="F47" s="229"/>
      <c r="G47" s="229" t="s">
        <v>51</v>
      </c>
      <c r="H47" s="230"/>
      <c r="I47" s="34"/>
    </row>
    <row r="48" spans="2:16" ht="15" customHeight="1">
      <c r="B48" s="224" t="s">
        <v>55</v>
      </c>
      <c r="C48" s="224"/>
      <c r="D48" s="224"/>
      <c r="E48" s="211"/>
      <c r="F48" s="212"/>
      <c r="G48" s="233"/>
      <c r="H48" s="233"/>
      <c r="I48" s="34"/>
    </row>
    <row r="49" spans="2:9" ht="15" customHeight="1">
      <c r="B49" s="224" t="s">
        <v>56</v>
      </c>
      <c r="C49" s="224"/>
      <c r="D49" s="224"/>
      <c r="E49" s="211"/>
      <c r="F49" s="212"/>
      <c r="G49" s="211"/>
      <c r="H49" s="212"/>
      <c r="I49" s="34"/>
    </row>
    <row r="50" spans="2:9" ht="15" customHeight="1" thickBot="1">
      <c r="B50" s="225" t="s">
        <v>57</v>
      </c>
      <c r="C50" s="225"/>
      <c r="D50" s="225"/>
      <c r="E50" s="213"/>
      <c r="F50" s="214"/>
      <c r="G50" s="213"/>
      <c r="H50" s="214"/>
      <c r="I50" s="34"/>
    </row>
    <row r="51" spans="2:9" ht="15" customHeight="1" thickTop="1">
      <c r="B51" s="215" t="s">
        <v>53</v>
      </c>
      <c r="C51" s="215"/>
      <c r="D51" s="215"/>
      <c r="E51" s="231">
        <f>SUM(E48:E50)</f>
        <v>0</v>
      </c>
      <c r="F51" s="231"/>
      <c r="G51" s="222" t="s">
        <v>65</v>
      </c>
      <c r="H51" s="223"/>
      <c r="I51" s="91" t="s">
        <v>66</v>
      </c>
    </row>
  </sheetData>
  <sheetProtection algorithmName="SHA-512" hashValue="susNnZFc2ypsNnqj1S8GpEp+W0qZ0gjpUraw4bX5h2Qyu94LvddvXbDfBz96nPS2EPLYpvx4NionrGqmfBThyA==" saltValue="pEmpDlMM+EPYd2hmfscQvA==" spinCount="100000" sheet="1" objects="1" scenarios="1"/>
  <mergeCells count="64">
    <mergeCell ref="B16:C16"/>
    <mergeCell ref="B3:H3"/>
    <mergeCell ref="D5:F5"/>
    <mergeCell ref="D6:F6"/>
    <mergeCell ref="B12:C12"/>
    <mergeCell ref="B13:C13"/>
    <mergeCell ref="B14:C14"/>
    <mergeCell ref="B15:C15"/>
    <mergeCell ref="D8:E8"/>
    <mergeCell ref="D9:E9"/>
    <mergeCell ref="C7:F7"/>
    <mergeCell ref="B28:C28"/>
    <mergeCell ref="B17:C17"/>
    <mergeCell ref="B18:C18"/>
    <mergeCell ref="B19:C19"/>
    <mergeCell ref="B20:C20"/>
    <mergeCell ref="B21:C21"/>
    <mergeCell ref="B22:C22"/>
    <mergeCell ref="B23:C23"/>
    <mergeCell ref="B24:C24"/>
    <mergeCell ref="B25:C25"/>
    <mergeCell ref="B26:C26"/>
    <mergeCell ref="B27:C27"/>
    <mergeCell ref="G48:H48"/>
    <mergeCell ref="C36:H36"/>
    <mergeCell ref="G39:H39"/>
    <mergeCell ref="G40:H40"/>
    <mergeCell ref="B29:C29"/>
    <mergeCell ref="B30:C30"/>
    <mergeCell ref="C31:H31"/>
    <mergeCell ref="C33:H33"/>
    <mergeCell ref="C34:H34"/>
    <mergeCell ref="C35:H35"/>
    <mergeCell ref="B39:D39"/>
    <mergeCell ref="C40:D40"/>
    <mergeCell ref="B41:B43"/>
    <mergeCell ref="G41:H41"/>
    <mergeCell ref="G42:H42"/>
    <mergeCell ref="G43:H43"/>
    <mergeCell ref="G51:H51"/>
    <mergeCell ref="C41:D41"/>
    <mergeCell ref="C42:D42"/>
    <mergeCell ref="C43:D43"/>
    <mergeCell ref="C44:D44"/>
    <mergeCell ref="B47:D47"/>
    <mergeCell ref="G49:H49"/>
    <mergeCell ref="G50:H50"/>
    <mergeCell ref="B49:D49"/>
    <mergeCell ref="B50:D50"/>
    <mergeCell ref="G44:H44"/>
    <mergeCell ref="G47:H47"/>
    <mergeCell ref="B48:D48"/>
    <mergeCell ref="E51:F51"/>
    <mergeCell ref="E44:F44"/>
    <mergeCell ref="E47:F47"/>
    <mergeCell ref="E48:F48"/>
    <mergeCell ref="E49:F49"/>
    <mergeCell ref="E50:F50"/>
    <mergeCell ref="B51:D51"/>
    <mergeCell ref="E39:F39"/>
    <mergeCell ref="E40:F40"/>
    <mergeCell ref="E41:F41"/>
    <mergeCell ref="E42:F42"/>
    <mergeCell ref="E43:F43"/>
  </mergeCells>
  <phoneticPr fontId="7"/>
  <conditionalFormatting sqref="C9:D9 F9">
    <cfRule type="containsBlanks" dxfId="83" priority="1">
      <formula>LEN(TRIM(C9))=0</formula>
    </cfRule>
  </conditionalFormatting>
  <conditionalFormatting sqref="D5:F6">
    <cfRule type="expression" dxfId="82" priority="18">
      <formula>IF(LEN(D5)&lt;1,TRUE,FALSE)</formula>
    </cfRule>
  </conditionalFormatting>
  <conditionalFormatting sqref="E40">
    <cfRule type="cellIs" dxfId="81" priority="26" stopIfTrue="1" operator="notEqual">
      <formula>$G$30</formula>
    </cfRule>
  </conditionalFormatting>
  <conditionalFormatting sqref="E44">
    <cfRule type="cellIs" dxfId="80" priority="25" stopIfTrue="1" operator="notEqual">
      <formula>$E$30</formula>
    </cfRule>
  </conditionalFormatting>
  <conditionalFormatting sqref="E51">
    <cfRule type="cellIs" dxfId="79" priority="27" stopIfTrue="1" operator="notEqual">
      <formula>$E$40</formula>
    </cfRule>
  </conditionalFormatting>
  <conditionalFormatting sqref="E41:F43">
    <cfRule type="expression" dxfId="78" priority="7">
      <formula>IF(LEN(E41)&lt;1,TRUE,FALSE)</formula>
    </cfRule>
  </conditionalFormatting>
  <conditionalFormatting sqref="E48:F50">
    <cfRule type="expression" dxfId="77" priority="4">
      <formula>IF(LEN(E48)&lt;1,TRUE,FALSE)</formula>
    </cfRule>
  </conditionalFormatting>
  <conditionalFormatting sqref="G40:H40">
    <cfRule type="expression" dxfId="76" priority="14">
      <formula>IF(LEN(G40)&lt;1,TRUE,FALSE)</formula>
    </cfRule>
  </conditionalFormatting>
  <conditionalFormatting sqref="G42:H43">
    <cfRule type="expression" dxfId="75" priority="12">
      <formula>IF(LEN(G42)&lt;1,TRUE,FALSE)</formula>
    </cfRule>
  </conditionalFormatting>
  <conditionalFormatting sqref="G49:H50">
    <cfRule type="expression" dxfId="74" priority="10">
      <formula>IF(LEN(G49)&lt;1,TRUE,FALSE)</formula>
    </cfRule>
  </conditionalFormatting>
  <dataValidations count="8">
    <dataValidation allowBlank="1" showInputMessage="1" showErrorMessage="1" promptTitle="2.資金調達内訳の「Ⓐ補助金要望額」と一致させてください" prompt="不一致の場合、赤色でエラー表示されます" sqref="E51" xr:uid="{A2E12FE9-0B32-4D83-BD17-03826F5015D8}"/>
    <dataValidation imeMode="halfAlpha" allowBlank="1" showInputMessage="1" showErrorMessage="1" sqref="F13:G13 G14:G29 H13:H29 F14:F28" xr:uid="{9AB2B8E6-9E8A-4A40-B80B-49D7CE5D3F48}"/>
    <dataValidation imeMode="halfAlpha" allowBlank="1" showErrorMessage="1" errorTitle="自動的に計算されます" error="自動的に計算されます" promptTitle="自動的に計算されます" prompt="水色の箇所に記入すると_x000a_自動的に計算されます" sqref="F29 E13:E29" xr:uid="{5E248CF8-42DE-4533-9C64-3580F21C39DC}"/>
    <dataValidation type="list" allowBlank="1" showInputMessage="1" showErrorMessage="1" sqref="D6:F6" xr:uid="{0B8F1813-9B27-4836-A79B-2439395E0A2A}">
      <formula1>"税別,税込"</formula1>
    </dataValidation>
    <dataValidation type="whole" operator="equal" showInputMessage="1" showErrorMessage="1" promptTitle="1.経費配分内訳の「補助事業に要する経費」と一致させてください" prompt="不一致の場合、赤色でエラー表示されます" sqref="E44" xr:uid="{97D15486-17BA-40B8-8FD4-55CB0A21BCC1}">
      <formula1>SUM(G30:H30)</formula1>
    </dataValidation>
    <dataValidation imeMode="halfAlpha" allowBlank="1" showInputMessage="1" showErrorMessage="1" errorTitle="自動的に計算されます" error="自動的に計算されます" promptTitle="自動的に計算されます" prompt="水色の箇所に記入すると_x000a_自動的に計算されます" sqref="E30:H30" xr:uid="{53E461B8-7AB9-4E80-B6F1-39AC5F95BCC4}"/>
    <dataValidation allowBlank="1" showErrorMessage="1" promptTitle="①経費配分内訳の補助金要望額と一致させてください" prompt="不一致の場合、赤色でエラー表示されます" sqref="E40:F40" xr:uid="{E1260187-B675-41F0-BBCC-72C1F248EAF1}"/>
    <dataValidation type="list" allowBlank="1" showInputMessage="1" showErrorMessage="1" sqref="C9:D9 F9" xr:uid="{618B5A6D-1AA6-44CC-BC27-9E78CBA602BF}">
      <formula1>"✓"</formula1>
    </dataValidation>
  </dataValidations>
  <pageMargins left="0.7" right="0.7" top="0.75" bottom="0.75" header="0.3" footer="0.3"/>
  <pageSetup paperSize="9" scale="7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808B5-399F-4734-9679-5047689125FC}">
  <dimension ref="B1:AB724"/>
  <sheetViews>
    <sheetView tabSelected="1" zoomScale="85" zoomScaleNormal="85" workbookViewId="0">
      <pane xSplit="1" ySplit="6" topLeftCell="B13" activePane="bottomRight" state="frozen"/>
      <selection pane="topRight" activeCell="B1" sqref="B1"/>
      <selection pane="bottomLeft" activeCell="A7" sqref="A7"/>
      <selection pane="bottomRight" activeCell="N5" sqref="N5:N6"/>
    </sheetView>
  </sheetViews>
  <sheetFormatPr defaultColWidth="9" defaultRowHeight="49.5" customHeight="1"/>
  <cols>
    <col min="1" max="1" width="2.375" style="1" customWidth="1"/>
    <col min="2" max="2" width="21.125" style="14" customWidth="1"/>
    <col min="3" max="3" width="6.625" style="14" customWidth="1"/>
    <col min="4" max="4" width="4.625" style="119" customWidth="1"/>
    <col min="5" max="7" width="4" style="15" customWidth="1"/>
    <col min="8" max="8" width="14.5" style="15" customWidth="1"/>
    <col min="9" max="9" width="11.5" style="4" customWidth="1"/>
    <col min="10" max="10" width="6.5" style="5" customWidth="1"/>
    <col min="11" max="11" width="6.875" style="5" customWidth="1"/>
    <col min="12" max="12" width="6.5" style="5" customWidth="1"/>
    <col min="13" max="13" width="7.125" style="5" customWidth="1"/>
    <col min="14" max="14" width="36.5" style="16" customWidth="1"/>
    <col min="15" max="15" width="30.5" style="16" customWidth="1"/>
    <col min="16" max="17" width="18.375" style="5" customWidth="1"/>
    <col min="18" max="20" width="8.5" style="1" hidden="1" customWidth="1"/>
    <col min="21" max="16384" width="9" style="1"/>
  </cols>
  <sheetData>
    <row r="1" spans="2:28" ht="27" customHeight="1">
      <c r="B1" s="272" t="s">
        <v>214</v>
      </c>
      <c r="C1" s="272"/>
      <c r="D1" s="272"/>
      <c r="E1" s="272"/>
      <c r="F1" s="272"/>
      <c r="G1" s="272"/>
      <c r="N1" s="262" t="s">
        <v>68</v>
      </c>
      <c r="O1" s="262"/>
      <c r="P1" s="262"/>
      <c r="Q1" s="1"/>
      <c r="W1" s="28"/>
      <c r="AB1" s="28"/>
    </row>
    <row r="2" spans="2:28" ht="30" customHeight="1">
      <c r="B2" s="2" t="s">
        <v>67</v>
      </c>
      <c r="C2" s="19"/>
      <c r="D2" s="115"/>
      <c r="E2" s="3"/>
      <c r="F2" s="3"/>
      <c r="G2" s="3"/>
      <c r="H2" s="3"/>
      <c r="N2" s="202" t="s">
        <v>69</v>
      </c>
      <c r="O2" s="263">
        <f>'（様式３）支出計画書'!D5</f>
        <v>0</v>
      </c>
      <c r="P2" s="263"/>
      <c r="Q2" s="1"/>
      <c r="W2" s="28"/>
      <c r="AB2" s="28"/>
    </row>
    <row r="3" spans="2:28" ht="18.75" customHeight="1">
      <c r="B3" s="112" t="s">
        <v>70</v>
      </c>
      <c r="C3" s="19"/>
      <c r="D3" s="115"/>
      <c r="E3" s="3"/>
      <c r="F3" s="3"/>
      <c r="G3" s="3"/>
      <c r="N3" s="20"/>
      <c r="O3" s="31"/>
      <c r="P3" s="31"/>
      <c r="Q3" s="31"/>
      <c r="W3" s="28"/>
      <c r="AB3" s="28"/>
    </row>
    <row r="4" spans="2:28" s="6" customFormat="1" ht="18.75" customHeight="1">
      <c r="B4" s="112" t="s">
        <v>71</v>
      </c>
      <c r="C4" s="180"/>
      <c r="D4" s="181"/>
      <c r="F4" s="21"/>
      <c r="G4" s="21"/>
      <c r="H4" s="1"/>
      <c r="I4" s="143"/>
      <c r="J4" s="143"/>
      <c r="K4" s="143"/>
      <c r="L4" s="143"/>
      <c r="M4" s="143"/>
      <c r="N4" s="179" t="s">
        <v>72</v>
      </c>
      <c r="O4" s="23"/>
      <c r="P4" s="24"/>
      <c r="Q4" s="259"/>
      <c r="R4" s="259"/>
      <c r="S4" s="259"/>
      <c r="T4" s="182"/>
      <c r="W4" s="183"/>
      <c r="AB4" s="28"/>
    </row>
    <row r="5" spans="2:28" s="6" customFormat="1" ht="24" customHeight="1">
      <c r="B5" s="260" t="s">
        <v>73</v>
      </c>
      <c r="C5" s="260" t="s">
        <v>74</v>
      </c>
      <c r="D5" s="260" t="s">
        <v>75</v>
      </c>
      <c r="E5" s="264" t="s">
        <v>76</v>
      </c>
      <c r="F5" s="264"/>
      <c r="G5" s="264"/>
      <c r="H5" s="270" t="s">
        <v>77</v>
      </c>
      <c r="I5" s="269" t="s">
        <v>78</v>
      </c>
      <c r="J5" s="268" t="s">
        <v>79</v>
      </c>
      <c r="K5" s="268" t="s">
        <v>80</v>
      </c>
      <c r="L5" s="268" t="s">
        <v>81</v>
      </c>
      <c r="M5" s="268" t="s">
        <v>80</v>
      </c>
      <c r="N5" s="266" t="s">
        <v>194</v>
      </c>
      <c r="O5" s="266" t="s">
        <v>185</v>
      </c>
      <c r="P5" s="265" t="s">
        <v>82</v>
      </c>
      <c r="Q5" s="258" t="s">
        <v>186</v>
      </c>
      <c r="R5" s="182"/>
      <c r="S5" s="182"/>
      <c r="T5" s="182"/>
      <c r="W5" s="28"/>
    </row>
    <row r="6" spans="2:28" s="6" customFormat="1" ht="33.75" customHeight="1">
      <c r="B6" s="261"/>
      <c r="C6" s="261"/>
      <c r="D6" s="261"/>
      <c r="E6" s="111" t="s">
        <v>83</v>
      </c>
      <c r="F6" s="111" t="s">
        <v>84</v>
      </c>
      <c r="G6" s="111" t="s">
        <v>85</v>
      </c>
      <c r="H6" s="271"/>
      <c r="I6" s="269"/>
      <c r="J6" s="268"/>
      <c r="K6" s="268"/>
      <c r="L6" s="268"/>
      <c r="M6" s="268"/>
      <c r="N6" s="267"/>
      <c r="O6" s="267"/>
      <c r="P6" s="265"/>
      <c r="Q6" s="258"/>
      <c r="R6" s="182"/>
      <c r="S6" s="182"/>
      <c r="T6" s="182"/>
      <c r="U6" s="114" t="s">
        <v>86</v>
      </c>
      <c r="W6" s="28"/>
    </row>
    <row r="7" spans="2:28" s="7" customFormat="1" ht="49.5" customHeight="1">
      <c r="B7" s="203" t="s">
        <v>87</v>
      </c>
      <c r="C7" s="104">
        <v>1</v>
      </c>
      <c r="D7" s="29" t="s">
        <v>88</v>
      </c>
      <c r="E7" s="97"/>
      <c r="F7" s="96"/>
      <c r="G7" s="96"/>
      <c r="H7" s="191">
        <f>IF(L7&lt;=0,I7*J7,I7*J7*L7)</f>
        <v>0</v>
      </c>
      <c r="I7" s="145"/>
      <c r="J7" s="146"/>
      <c r="K7" s="147"/>
      <c r="L7" s="148"/>
      <c r="M7" s="149"/>
      <c r="N7" s="120"/>
      <c r="O7" s="120"/>
      <c r="P7" s="121"/>
      <c r="Q7" s="184"/>
      <c r="R7" s="8"/>
      <c r="S7" s="8"/>
      <c r="T7" s="9"/>
      <c r="V7" s="27"/>
    </row>
    <row r="8" spans="2:28" s="7" customFormat="1" ht="49.5" customHeight="1">
      <c r="B8" s="204" t="s">
        <v>92</v>
      </c>
      <c r="C8" s="107">
        <f>C7+1</f>
        <v>2</v>
      </c>
      <c r="D8" s="116" t="s">
        <v>88</v>
      </c>
      <c r="E8" s="97"/>
      <c r="F8" s="97"/>
      <c r="G8" s="97"/>
      <c r="H8" s="192">
        <f t="shared" ref="H8:H66" si="0">IF(L8&lt;=0,I8*J8,I8*J8*L8)</f>
        <v>0</v>
      </c>
      <c r="I8" s="151"/>
      <c r="J8" s="152"/>
      <c r="K8" s="153"/>
      <c r="L8" s="152"/>
      <c r="M8" s="154"/>
      <c r="N8" s="122"/>
      <c r="O8" s="122"/>
      <c r="P8" s="123"/>
      <c r="Q8" s="185"/>
      <c r="R8" s="10"/>
      <c r="S8" s="10"/>
      <c r="T8" s="11"/>
      <c r="V8" s="27"/>
    </row>
    <row r="9" spans="2:28" s="7" customFormat="1" ht="49.5" customHeight="1">
      <c r="B9" s="204" t="s">
        <v>92</v>
      </c>
      <c r="C9" s="107">
        <f t="shared" ref="C9:C66" si="1">C8+1</f>
        <v>3</v>
      </c>
      <c r="D9" s="116" t="s">
        <v>88</v>
      </c>
      <c r="E9" s="97"/>
      <c r="F9" s="97"/>
      <c r="G9" s="97"/>
      <c r="H9" s="192">
        <f t="shared" si="0"/>
        <v>0</v>
      </c>
      <c r="I9" s="151"/>
      <c r="J9" s="152"/>
      <c r="K9" s="153"/>
      <c r="L9" s="152"/>
      <c r="M9" s="154"/>
      <c r="N9" s="122"/>
      <c r="O9" s="122"/>
      <c r="P9" s="123"/>
      <c r="Q9" s="185"/>
      <c r="R9" s="12"/>
      <c r="S9" s="12"/>
      <c r="T9" s="13"/>
      <c r="V9" s="27"/>
    </row>
    <row r="10" spans="2:28" s="7" customFormat="1" ht="49.5" customHeight="1">
      <c r="B10" s="204" t="s">
        <v>92</v>
      </c>
      <c r="C10" s="107">
        <f t="shared" si="1"/>
        <v>4</v>
      </c>
      <c r="D10" s="116" t="s">
        <v>88</v>
      </c>
      <c r="E10" s="97"/>
      <c r="F10" s="97"/>
      <c r="G10" s="97"/>
      <c r="H10" s="192">
        <f t="shared" si="0"/>
        <v>0</v>
      </c>
      <c r="I10" s="151"/>
      <c r="J10" s="152"/>
      <c r="K10" s="153"/>
      <c r="L10" s="152"/>
      <c r="M10" s="154"/>
      <c r="N10" s="122"/>
      <c r="O10" s="122"/>
      <c r="P10" s="123"/>
      <c r="Q10" s="185"/>
      <c r="R10" s="12"/>
      <c r="S10" s="12"/>
      <c r="T10" s="13"/>
      <c r="V10" s="27"/>
    </row>
    <row r="11" spans="2:28" s="7" customFormat="1" ht="49.5" customHeight="1">
      <c r="B11" s="204" t="s">
        <v>92</v>
      </c>
      <c r="C11" s="107">
        <f t="shared" si="1"/>
        <v>5</v>
      </c>
      <c r="D11" s="116" t="s">
        <v>88</v>
      </c>
      <c r="E11" s="97"/>
      <c r="F11" s="97"/>
      <c r="G11" s="97"/>
      <c r="H11" s="192">
        <f t="shared" si="0"/>
        <v>0</v>
      </c>
      <c r="I11" s="151"/>
      <c r="J11" s="152"/>
      <c r="K11" s="153"/>
      <c r="L11" s="152"/>
      <c r="M11" s="154"/>
      <c r="N11" s="122"/>
      <c r="O11" s="122"/>
      <c r="P11" s="123"/>
      <c r="Q11" s="185"/>
      <c r="R11" s="12"/>
      <c r="S11" s="12"/>
      <c r="T11" s="13"/>
      <c r="V11" s="27"/>
    </row>
    <row r="12" spans="2:28" s="7" customFormat="1" ht="49.5" customHeight="1">
      <c r="B12" s="204" t="s">
        <v>92</v>
      </c>
      <c r="C12" s="107">
        <f t="shared" si="1"/>
        <v>6</v>
      </c>
      <c r="D12" s="116" t="s">
        <v>88</v>
      </c>
      <c r="E12" s="97"/>
      <c r="F12" s="97"/>
      <c r="G12" s="97"/>
      <c r="H12" s="192">
        <f t="shared" si="0"/>
        <v>0</v>
      </c>
      <c r="I12" s="151"/>
      <c r="J12" s="152"/>
      <c r="K12" s="153"/>
      <c r="L12" s="152"/>
      <c r="M12" s="154"/>
      <c r="N12" s="122"/>
      <c r="O12" s="122"/>
      <c r="P12" s="123"/>
      <c r="Q12" s="185"/>
      <c r="R12" s="12"/>
      <c r="S12" s="12"/>
      <c r="T12" s="13"/>
      <c r="V12" s="27"/>
    </row>
    <row r="13" spans="2:28" s="7" customFormat="1" ht="49.5" customHeight="1">
      <c r="B13" s="204" t="s">
        <v>92</v>
      </c>
      <c r="C13" s="107">
        <f t="shared" si="1"/>
        <v>7</v>
      </c>
      <c r="D13" s="116" t="s">
        <v>88</v>
      </c>
      <c r="E13" s="97"/>
      <c r="F13" s="97"/>
      <c r="G13" s="97"/>
      <c r="H13" s="192">
        <f t="shared" ref="H13:H22" si="2">IF(L13&lt;=0,I13*J13,I13*J13*L13)</f>
        <v>0</v>
      </c>
      <c r="I13" s="151"/>
      <c r="J13" s="152"/>
      <c r="K13" s="153"/>
      <c r="L13" s="152"/>
      <c r="M13" s="154"/>
      <c r="N13" s="122"/>
      <c r="O13" s="122"/>
      <c r="P13" s="123"/>
      <c r="Q13" s="185"/>
      <c r="R13" s="10"/>
      <c r="S13" s="10"/>
      <c r="T13" s="11"/>
      <c r="V13" s="27"/>
    </row>
    <row r="14" spans="2:28" s="7" customFormat="1" ht="49.5" customHeight="1">
      <c r="B14" s="204" t="s">
        <v>92</v>
      </c>
      <c r="C14" s="107">
        <f t="shared" si="1"/>
        <v>8</v>
      </c>
      <c r="D14" s="116" t="s">
        <v>88</v>
      </c>
      <c r="E14" s="97"/>
      <c r="F14" s="97"/>
      <c r="G14" s="97"/>
      <c r="H14" s="192">
        <f t="shared" si="2"/>
        <v>0</v>
      </c>
      <c r="I14" s="151"/>
      <c r="J14" s="152"/>
      <c r="K14" s="153"/>
      <c r="L14" s="152"/>
      <c r="M14" s="154"/>
      <c r="N14" s="122"/>
      <c r="O14" s="122"/>
      <c r="P14" s="123"/>
      <c r="Q14" s="185"/>
      <c r="R14" s="12"/>
      <c r="S14" s="12"/>
      <c r="T14" s="13"/>
      <c r="V14" s="27"/>
    </row>
    <row r="15" spans="2:28" s="7" customFormat="1" ht="49.5" customHeight="1">
      <c r="B15" s="204" t="s">
        <v>92</v>
      </c>
      <c r="C15" s="107">
        <f t="shared" si="1"/>
        <v>9</v>
      </c>
      <c r="D15" s="116" t="s">
        <v>88</v>
      </c>
      <c r="E15" s="97"/>
      <c r="F15" s="97"/>
      <c r="G15" s="97"/>
      <c r="H15" s="192">
        <f t="shared" si="2"/>
        <v>0</v>
      </c>
      <c r="I15" s="151"/>
      <c r="J15" s="152"/>
      <c r="K15" s="153"/>
      <c r="L15" s="152"/>
      <c r="M15" s="154"/>
      <c r="N15" s="122"/>
      <c r="O15" s="122"/>
      <c r="P15" s="123"/>
      <c r="Q15" s="185"/>
      <c r="R15" s="12"/>
      <c r="S15" s="12"/>
      <c r="T15" s="13"/>
      <c r="V15" s="27"/>
    </row>
    <row r="16" spans="2:28" s="7" customFormat="1" ht="49.5" customHeight="1">
      <c r="B16" s="204" t="s">
        <v>92</v>
      </c>
      <c r="C16" s="107">
        <f t="shared" si="1"/>
        <v>10</v>
      </c>
      <c r="D16" s="116" t="s">
        <v>88</v>
      </c>
      <c r="E16" s="97"/>
      <c r="F16" s="97"/>
      <c r="G16" s="97"/>
      <c r="H16" s="192">
        <f t="shared" si="2"/>
        <v>0</v>
      </c>
      <c r="I16" s="151"/>
      <c r="J16" s="152"/>
      <c r="K16" s="153"/>
      <c r="L16" s="152"/>
      <c r="M16" s="154"/>
      <c r="N16" s="122"/>
      <c r="O16" s="122"/>
      <c r="P16" s="123"/>
      <c r="Q16" s="185"/>
      <c r="R16" s="12"/>
      <c r="S16" s="12"/>
      <c r="T16" s="13"/>
      <c r="V16" s="27"/>
    </row>
    <row r="17" spans="2:22" s="7" customFormat="1" ht="49.5" customHeight="1">
      <c r="B17" s="204" t="s">
        <v>92</v>
      </c>
      <c r="C17" s="107">
        <f t="shared" si="1"/>
        <v>11</v>
      </c>
      <c r="D17" s="116" t="s">
        <v>88</v>
      </c>
      <c r="E17" s="97"/>
      <c r="F17" s="97"/>
      <c r="G17" s="97"/>
      <c r="H17" s="192">
        <f t="shared" si="2"/>
        <v>0</v>
      </c>
      <c r="I17" s="151"/>
      <c r="J17" s="152"/>
      <c r="K17" s="153"/>
      <c r="L17" s="152"/>
      <c r="M17" s="154"/>
      <c r="N17" s="122"/>
      <c r="O17" s="122"/>
      <c r="P17" s="123"/>
      <c r="Q17" s="185"/>
      <c r="R17" s="12"/>
      <c r="S17" s="12"/>
      <c r="T17" s="13"/>
      <c r="V17" s="27"/>
    </row>
    <row r="18" spans="2:22" s="7" customFormat="1" ht="49.5" customHeight="1">
      <c r="B18" s="204" t="s">
        <v>92</v>
      </c>
      <c r="C18" s="107">
        <f t="shared" si="1"/>
        <v>12</v>
      </c>
      <c r="D18" s="116" t="s">
        <v>88</v>
      </c>
      <c r="E18" s="97"/>
      <c r="F18" s="97"/>
      <c r="G18" s="97"/>
      <c r="H18" s="192">
        <f t="shared" si="2"/>
        <v>0</v>
      </c>
      <c r="I18" s="151"/>
      <c r="J18" s="152"/>
      <c r="K18" s="153"/>
      <c r="L18" s="152"/>
      <c r="M18" s="154"/>
      <c r="N18" s="122"/>
      <c r="O18" s="122"/>
      <c r="P18" s="123"/>
      <c r="Q18" s="185"/>
      <c r="R18" s="10"/>
      <c r="S18" s="10"/>
      <c r="T18" s="11"/>
      <c r="V18" s="27"/>
    </row>
    <row r="19" spans="2:22" s="7" customFormat="1" ht="49.5" customHeight="1">
      <c r="B19" s="204" t="s">
        <v>92</v>
      </c>
      <c r="C19" s="107">
        <f t="shared" si="1"/>
        <v>13</v>
      </c>
      <c r="D19" s="116" t="s">
        <v>88</v>
      </c>
      <c r="E19" s="97"/>
      <c r="F19" s="97"/>
      <c r="G19" s="97"/>
      <c r="H19" s="192">
        <f t="shared" si="2"/>
        <v>0</v>
      </c>
      <c r="I19" s="151"/>
      <c r="J19" s="152"/>
      <c r="K19" s="153"/>
      <c r="L19" s="152"/>
      <c r="M19" s="154"/>
      <c r="N19" s="122"/>
      <c r="O19" s="122"/>
      <c r="P19" s="123"/>
      <c r="Q19" s="185"/>
      <c r="R19" s="12"/>
      <c r="S19" s="12"/>
      <c r="T19" s="13"/>
      <c r="V19" s="27"/>
    </row>
    <row r="20" spans="2:22" s="7" customFormat="1" ht="49.5" customHeight="1">
      <c r="B20" s="204" t="s">
        <v>92</v>
      </c>
      <c r="C20" s="107">
        <f t="shared" si="1"/>
        <v>14</v>
      </c>
      <c r="D20" s="116" t="s">
        <v>88</v>
      </c>
      <c r="E20" s="97"/>
      <c r="F20" s="97"/>
      <c r="G20" s="97"/>
      <c r="H20" s="192">
        <f t="shared" si="2"/>
        <v>0</v>
      </c>
      <c r="I20" s="151"/>
      <c r="J20" s="152"/>
      <c r="K20" s="153"/>
      <c r="L20" s="152"/>
      <c r="M20" s="154"/>
      <c r="N20" s="122"/>
      <c r="O20" s="122"/>
      <c r="P20" s="123"/>
      <c r="Q20" s="185"/>
      <c r="R20" s="12"/>
      <c r="S20" s="12"/>
      <c r="T20" s="13"/>
      <c r="V20" s="27"/>
    </row>
    <row r="21" spans="2:22" s="7" customFormat="1" ht="49.5" customHeight="1">
      <c r="B21" s="204" t="s">
        <v>92</v>
      </c>
      <c r="C21" s="107">
        <f t="shared" si="1"/>
        <v>15</v>
      </c>
      <c r="D21" s="116" t="s">
        <v>88</v>
      </c>
      <c r="E21" s="97"/>
      <c r="F21" s="97"/>
      <c r="G21" s="97"/>
      <c r="H21" s="192">
        <f t="shared" si="2"/>
        <v>0</v>
      </c>
      <c r="I21" s="151"/>
      <c r="J21" s="152"/>
      <c r="K21" s="153"/>
      <c r="L21" s="152"/>
      <c r="M21" s="154"/>
      <c r="N21" s="122"/>
      <c r="O21" s="122"/>
      <c r="P21" s="123"/>
      <c r="Q21" s="185"/>
      <c r="R21" s="12"/>
      <c r="S21" s="12"/>
      <c r="T21" s="13"/>
      <c r="V21" s="27"/>
    </row>
    <row r="22" spans="2:22" s="7" customFormat="1" ht="49.5" customHeight="1">
      <c r="B22" s="204" t="s">
        <v>92</v>
      </c>
      <c r="C22" s="107">
        <f t="shared" si="1"/>
        <v>16</v>
      </c>
      <c r="D22" s="116" t="s">
        <v>88</v>
      </c>
      <c r="E22" s="97"/>
      <c r="F22" s="97"/>
      <c r="G22" s="97"/>
      <c r="H22" s="192">
        <f t="shared" si="2"/>
        <v>0</v>
      </c>
      <c r="I22" s="151"/>
      <c r="J22" s="152"/>
      <c r="K22" s="153"/>
      <c r="L22" s="152"/>
      <c r="M22" s="154"/>
      <c r="N22" s="122"/>
      <c r="O22" s="122"/>
      <c r="P22" s="123"/>
      <c r="Q22" s="185"/>
      <c r="R22" s="12"/>
      <c r="S22" s="12"/>
      <c r="T22" s="13"/>
      <c r="V22" s="27"/>
    </row>
    <row r="23" spans="2:22" s="7" customFormat="1" ht="49.5" customHeight="1">
      <c r="B23" s="204" t="s">
        <v>92</v>
      </c>
      <c r="C23" s="107">
        <f t="shared" si="1"/>
        <v>17</v>
      </c>
      <c r="D23" s="116" t="s">
        <v>88</v>
      </c>
      <c r="E23" s="97"/>
      <c r="F23" s="97"/>
      <c r="G23" s="97"/>
      <c r="H23" s="192">
        <f t="shared" ref="H23:H57" si="3">IF(L23&lt;=0,I23*J23,I23*J23*L23)</f>
        <v>0</v>
      </c>
      <c r="I23" s="151"/>
      <c r="J23" s="152"/>
      <c r="K23" s="153"/>
      <c r="L23" s="152"/>
      <c r="M23" s="154"/>
      <c r="N23" s="122"/>
      <c r="O23" s="122"/>
      <c r="P23" s="123"/>
      <c r="Q23" s="185"/>
      <c r="R23" s="10"/>
      <c r="S23" s="10"/>
      <c r="T23" s="11"/>
      <c r="V23" s="27"/>
    </row>
    <row r="24" spans="2:22" s="7" customFormat="1" ht="49.5" customHeight="1">
      <c r="B24" s="204" t="s">
        <v>92</v>
      </c>
      <c r="C24" s="107">
        <f t="shared" si="1"/>
        <v>18</v>
      </c>
      <c r="D24" s="116" t="s">
        <v>88</v>
      </c>
      <c r="E24" s="97"/>
      <c r="F24" s="97"/>
      <c r="G24" s="97"/>
      <c r="H24" s="192">
        <f t="shared" si="3"/>
        <v>0</v>
      </c>
      <c r="I24" s="151"/>
      <c r="J24" s="152"/>
      <c r="K24" s="153"/>
      <c r="L24" s="152"/>
      <c r="M24" s="154"/>
      <c r="N24" s="122"/>
      <c r="O24" s="122"/>
      <c r="P24" s="123"/>
      <c r="Q24" s="185"/>
      <c r="R24" s="12"/>
      <c r="S24" s="12"/>
      <c r="T24" s="13"/>
      <c r="V24" s="27"/>
    </row>
    <row r="25" spans="2:22" s="7" customFormat="1" ht="49.5" customHeight="1">
      <c r="B25" s="204" t="s">
        <v>92</v>
      </c>
      <c r="C25" s="107">
        <f t="shared" si="1"/>
        <v>19</v>
      </c>
      <c r="D25" s="116" t="s">
        <v>88</v>
      </c>
      <c r="E25" s="97"/>
      <c r="F25" s="97"/>
      <c r="G25" s="97"/>
      <c r="H25" s="192">
        <f t="shared" si="3"/>
        <v>0</v>
      </c>
      <c r="I25" s="151"/>
      <c r="J25" s="152"/>
      <c r="K25" s="153"/>
      <c r="L25" s="152"/>
      <c r="M25" s="154"/>
      <c r="N25" s="122"/>
      <c r="O25" s="122"/>
      <c r="P25" s="123"/>
      <c r="Q25" s="185"/>
      <c r="R25" s="12"/>
      <c r="S25" s="12"/>
      <c r="T25" s="13"/>
      <c r="V25" s="27"/>
    </row>
    <row r="26" spans="2:22" s="7" customFormat="1" ht="49.5" customHeight="1">
      <c r="B26" s="204" t="s">
        <v>92</v>
      </c>
      <c r="C26" s="107">
        <f>C25+1</f>
        <v>20</v>
      </c>
      <c r="D26" s="116" t="s">
        <v>88</v>
      </c>
      <c r="E26" s="97"/>
      <c r="F26" s="97"/>
      <c r="G26" s="97"/>
      <c r="H26" s="192">
        <f t="shared" si="3"/>
        <v>0</v>
      </c>
      <c r="I26" s="151"/>
      <c r="J26" s="152"/>
      <c r="K26" s="153"/>
      <c r="L26" s="152"/>
      <c r="M26" s="154"/>
      <c r="N26" s="122"/>
      <c r="O26" s="122"/>
      <c r="P26" s="123"/>
      <c r="Q26" s="185"/>
      <c r="R26" s="12"/>
      <c r="S26" s="12"/>
      <c r="T26" s="13"/>
      <c r="V26" s="27"/>
    </row>
    <row r="27" spans="2:22" s="7" customFormat="1" ht="49.5" customHeight="1">
      <c r="B27" s="204" t="s">
        <v>92</v>
      </c>
      <c r="C27" s="107">
        <f t="shared" ref="C27:C57" si="4">C26+1</f>
        <v>21</v>
      </c>
      <c r="D27" s="116" t="s">
        <v>88</v>
      </c>
      <c r="E27" s="97"/>
      <c r="F27" s="97"/>
      <c r="G27" s="97"/>
      <c r="H27" s="192">
        <f t="shared" ref="H27:H56" si="5">IF(L27&lt;=0,I27*J27,I27*J27*L27)</f>
        <v>0</v>
      </c>
      <c r="I27" s="151"/>
      <c r="J27" s="152"/>
      <c r="K27" s="153"/>
      <c r="L27" s="152"/>
      <c r="M27" s="154"/>
      <c r="N27" s="122"/>
      <c r="O27" s="122"/>
      <c r="P27" s="123"/>
      <c r="Q27" s="185"/>
      <c r="R27" s="12"/>
      <c r="S27" s="12"/>
      <c r="T27" s="13"/>
      <c r="V27" s="27"/>
    </row>
    <row r="28" spans="2:22" s="7" customFormat="1" ht="49.5" customHeight="1">
      <c r="B28" s="204" t="s">
        <v>92</v>
      </c>
      <c r="C28" s="107">
        <f t="shared" si="4"/>
        <v>22</v>
      </c>
      <c r="D28" s="116" t="s">
        <v>88</v>
      </c>
      <c r="E28" s="97"/>
      <c r="F28" s="97"/>
      <c r="G28" s="97"/>
      <c r="H28" s="192">
        <f t="shared" si="5"/>
        <v>0</v>
      </c>
      <c r="I28" s="151"/>
      <c r="J28" s="152"/>
      <c r="K28" s="153"/>
      <c r="L28" s="152"/>
      <c r="M28" s="154"/>
      <c r="N28" s="122"/>
      <c r="O28" s="122"/>
      <c r="P28" s="123"/>
      <c r="Q28" s="185"/>
      <c r="R28" s="12"/>
      <c r="S28" s="12"/>
      <c r="T28" s="13"/>
      <c r="V28" s="27"/>
    </row>
    <row r="29" spans="2:22" s="7" customFormat="1" ht="49.5" customHeight="1">
      <c r="B29" s="204" t="s">
        <v>92</v>
      </c>
      <c r="C29" s="107">
        <f t="shared" si="4"/>
        <v>23</v>
      </c>
      <c r="D29" s="116" t="s">
        <v>88</v>
      </c>
      <c r="E29" s="97"/>
      <c r="F29" s="97"/>
      <c r="G29" s="97"/>
      <c r="H29" s="192">
        <f t="shared" si="5"/>
        <v>0</v>
      </c>
      <c r="I29" s="151"/>
      <c r="J29" s="152"/>
      <c r="K29" s="153"/>
      <c r="L29" s="152"/>
      <c r="M29" s="154"/>
      <c r="N29" s="122"/>
      <c r="O29" s="122"/>
      <c r="P29" s="123"/>
      <c r="Q29" s="185"/>
      <c r="R29" s="12"/>
      <c r="S29" s="12"/>
      <c r="T29" s="13"/>
      <c r="V29" s="27"/>
    </row>
    <row r="30" spans="2:22" s="7" customFormat="1" ht="49.5" customHeight="1">
      <c r="B30" s="204" t="s">
        <v>92</v>
      </c>
      <c r="C30" s="107">
        <f t="shared" si="4"/>
        <v>24</v>
      </c>
      <c r="D30" s="116" t="s">
        <v>88</v>
      </c>
      <c r="E30" s="97"/>
      <c r="F30" s="97"/>
      <c r="G30" s="97"/>
      <c r="H30" s="192">
        <f t="shared" si="5"/>
        <v>0</v>
      </c>
      <c r="I30" s="151"/>
      <c r="J30" s="152"/>
      <c r="K30" s="153"/>
      <c r="L30" s="152"/>
      <c r="M30" s="154"/>
      <c r="N30" s="122"/>
      <c r="O30" s="122"/>
      <c r="P30" s="123"/>
      <c r="Q30" s="185"/>
      <c r="R30" s="12"/>
      <c r="S30" s="12"/>
      <c r="T30" s="13"/>
      <c r="V30" s="27"/>
    </row>
    <row r="31" spans="2:22" s="7" customFormat="1" ht="49.5" customHeight="1">
      <c r="B31" s="204" t="s">
        <v>92</v>
      </c>
      <c r="C31" s="107">
        <f t="shared" si="4"/>
        <v>25</v>
      </c>
      <c r="D31" s="116" t="s">
        <v>88</v>
      </c>
      <c r="E31" s="97"/>
      <c r="F31" s="97"/>
      <c r="G31" s="97"/>
      <c r="H31" s="192">
        <f t="shared" si="5"/>
        <v>0</v>
      </c>
      <c r="I31" s="151"/>
      <c r="J31" s="152"/>
      <c r="K31" s="153"/>
      <c r="L31" s="152"/>
      <c r="M31" s="154"/>
      <c r="N31" s="122"/>
      <c r="O31" s="122"/>
      <c r="P31" s="123"/>
      <c r="Q31" s="185"/>
      <c r="R31" s="12"/>
      <c r="S31" s="12"/>
      <c r="T31" s="13"/>
      <c r="V31" s="27"/>
    </row>
    <row r="32" spans="2:22" s="7" customFormat="1" ht="49.5" customHeight="1">
      <c r="B32" s="204" t="s">
        <v>92</v>
      </c>
      <c r="C32" s="107">
        <f t="shared" si="4"/>
        <v>26</v>
      </c>
      <c r="D32" s="116" t="s">
        <v>88</v>
      </c>
      <c r="E32" s="97"/>
      <c r="F32" s="97"/>
      <c r="G32" s="97"/>
      <c r="H32" s="192">
        <f t="shared" si="5"/>
        <v>0</v>
      </c>
      <c r="I32" s="151"/>
      <c r="J32" s="152"/>
      <c r="K32" s="153"/>
      <c r="L32" s="152"/>
      <c r="M32" s="154"/>
      <c r="N32" s="122"/>
      <c r="O32" s="122"/>
      <c r="P32" s="123"/>
      <c r="Q32" s="185"/>
      <c r="R32" s="12"/>
      <c r="S32" s="12"/>
      <c r="T32" s="13"/>
      <c r="V32" s="27"/>
    </row>
    <row r="33" spans="2:22" s="7" customFormat="1" ht="49.5" customHeight="1">
      <c r="B33" s="204" t="s">
        <v>92</v>
      </c>
      <c r="C33" s="107">
        <f t="shared" si="4"/>
        <v>27</v>
      </c>
      <c r="D33" s="116" t="s">
        <v>88</v>
      </c>
      <c r="E33" s="97"/>
      <c r="F33" s="97"/>
      <c r="G33" s="97"/>
      <c r="H33" s="192">
        <f t="shared" si="5"/>
        <v>0</v>
      </c>
      <c r="I33" s="151"/>
      <c r="J33" s="152"/>
      <c r="K33" s="153"/>
      <c r="L33" s="152"/>
      <c r="M33" s="154"/>
      <c r="N33" s="122"/>
      <c r="O33" s="122"/>
      <c r="P33" s="123"/>
      <c r="Q33" s="185"/>
      <c r="R33" s="12"/>
      <c r="S33" s="12"/>
      <c r="T33" s="13"/>
      <c r="V33" s="27"/>
    </row>
    <row r="34" spans="2:22" s="7" customFormat="1" ht="49.5" customHeight="1">
      <c r="B34" s="204" t="s">
        <v>92</v>
      </c>
      <c r="C34" s="107">
        <f t="shared" si="4"/>
        <v>28</v>
      </c>
      <c r="D34" s="116" t="s">
        <v>88</v>
      </c>
      <c r="E34" s="97"/>
      <c r="F34" s="97"/>
      <c r="G34" s="97"/>
      <c r="H34" s="192">
        <f t="shared" si="5"/>
        <v>0</v>
      </c>
      <c r="I34" s="151"/>
      <c r="J34" s="152"/>
      <c r="K34" s="153"/>
      <c r="L34" s="152"/>
      <c r="M34" s="154"/>
      <c r="N34" s="122"/>
      <c r="O34" s="122"/>
      <c r="P34" s="123"/>
      <c r="Q34" s="185"/>
      <c r="R34" s="12"/>
      <c r="S34" s="12"/>
      <c r="T34" s="13"/>
      <c r="V34" s="27"/>
    </row>
    <row r="35" spans="2:22" s="7" customFormat="1" ht="49.5" customHeight="1">
      <c r="B35" s="204" t="s">
        <v>92</v>
      </c>
      <c r="C35" s="107">
        <f t="shared" si="4"/>
        <v>29</v>
      </c>
      <c r="D35" s="116" t="s">
        <v>88</v>
      </c>
      <c r="E35" s="97"/>
      <c r="F35" s="97"/>
      <c r="G35" s="97"/>
      <c r="H35" s="192">
        <f t="shared" si="5"/>
        <v>0</v>
      </c>
      <c r="I35" s="151"/>
      <c r="J35" s="152"/>
      <c r="K35" s="153"/>
      <c r="L35" s="152"/>
      <c r="M35" s="154"/>
      <c r="N35" s="122"/>
      <c r="O35" s="122"/>
      <c r="P35" s="123"/>
      <c r="Q35" s="185"/>
      <c r="R35" s="12"/>
      <c r="S35" s="12"/>
      <c r="T35" s="13"/>
      <c r="V35" s="27"/>
    </row>
    <row r="36" spans="2:22" s="7" customFormat="1" ht="49.5" customHeight="1" thickBot="1">
      <c r="B36" s="204" t="s">
        <v>92</v>
      </c>
      <c r="C36" s="107">
        <f t="shared" si="4"/>
        <v>30</v>
      </c>
      <c r="D36" s="116" t="s">
        <v>88</v>
      </c>
      <c r="E36" s="97"/>
      <c r="F36" s="97"/>
      <c r="G36" s="97"/>
      <c r="H36" s="192">
        <f t="shared" si="5"/>
        <v>0</v>
      </c>
      <c r="I36" s="151"/>
      <c r="J36" s="152"/>
      <c r="K36" s="153"/>
      <c r="L36" s="152"/>
      <c r="M36" s="154"/>
      <c r="N36" s="122"/>
      <c r="O36" s="122"/>
      <c r="P36" s="123"/>
      <c r="Q36" s="185"/>
      <c r="R36" s="12"/>
      <c r="S36" s="12"/>
      <c r="T36" s="13"/>
      <c r="U36" s="113" t="s">
        <v>93</v>
      </c>
      <c r="V36" s="27"/>
    </row>
    <row r="37" spans="2:22" s="7" customFormat="1" ht="49.5" hidden="1" customHeight="1">
      <c r="B37" s="204" t="s">
        <v>92</v>
      </c>
      <c r="C37" s="107">
        <f t="shared" si="4"/>
        <v>31</v>
      </c>
      <c r="D37" s="116" t="s">
        <v>88</v>
      </c>
      <c r="E37" s="97"/>
      <c r="F37" s="97"/>
      <c r="G37" s="97"/>
      <c r="H37" s="192">
        <f t="shared" si="5"/>
        <v>0</v>
      </c>
      <c r="I37" s="151"/>
      <c r="J37" s="152"/>
      <c r="K37" s="153"/>
      <c r="L37" s="152"/>
      <c r="M37" s="154"/>
      <c r="N37" s="122"/>
      <c r="O37" s="122"/>
      <c r="P37" s="123"/>
      <c r="Q37" s="185"/>
      <c r="R37" s="12"/>
      <c r="S37" s="12"/>
      <c r="T37" s="13"/>
      <c r="V37" s="27"/>
    </row>
    <row r="38" spans="2:22" s="7" customFormat="1" ht="49.5" hidden="1" customHeight="1">
      <c r="B38" s="204" t="s">
        <v>92</v>
      </c>
      <c r="C38" s="107">
        <f t="shared" si="4"/>
        <v>32</v>
      </c>
      <c r="D38" s="116" t="s">
        <v>88</v>
      </c>
      <c r="E38" s="97"/>
      <c r="F38" s="97"/>
      <c r="G38" s="97"/>
      <c r="H38" s="192">
        <f t="shared" si="5"/>
        <v>0</v>
      </c>
      <c r="I38" s="151"/>
      <c r="J38" s="152"/>
      <c r="K38" s="153"/>
      <c r="L38" s="152"/>
      <c r="M38" s="154"/>
      <c r="N38" s="122"/>
      <c r="O38" s="122"/>
      <c r="P38" s="123"/>
      <c r="Q38" s="185"/>
      <c r="R38" s="12"/>
      <c r="S38" s="12"/>
      <c r="T38" s="13"/>
      <c r="V38" s="27"/>
    </row>
    <row r="39" spans="2:22" s="7" customFormat="1" ht="49.5" hidden="1" customHeight="1">
      <c r="B39" s="204" t="s">
        <v>92</v>
      </c>
      <c r="C39" s="107">
        <f t="shared" si="4"/>
        <v>33</v>
      </c>
      <c r="D39" s="116" t="s">
        <v>88</v>
      </c>
      <c r="E39" s="97"/>
      <c r="F39" s="97"/>
      <c r="G39" s="97"/>
      <c r="H39" s="192">
        <f t="shared" si="5"/>
        <v>0</v>
      </c>
      <c r="I39" s="151"/>
      <c r="J39" s="152"/>
      <c r="K39" s="153"/>
      <c r="L39" s="152"/>
      <c r="M39" s="154"/>
      <c r="N39" s="122"/>
      <c r="O39" s="122"/>
      <c r="P39" s="123"/>
      <c r="Q39" s="185"/>
      <c r="R39" s="12"/>
      <c r="S39" s="12"/>
      <c r="T39" s="13"/>
      <c r="V39" s="27"/>
    </row>
    <row r="40" spans="2:22" s="7" customFormat="1" ht="49.5" hidden="1" customHeight="1">
      <c r="B40" s="204" t="s">
        <v>92</v>
      </c>
      <c r="C40" s="107">
        <f t="shared" si="4"/>
        <v>34</v>
      </c>
      <c r="D40" s="116" t="s">
        <v>88</v>
      </c>
      <c r="E40" s="97"/>
      <c r="F40" s="97"/>
      <c r="G40" s="97"/>
      <c r="H40" s="192">
        <f t="shared" si="5"/>
        <v>0</v>
      </c>
      <c r="I40" s="151"/>
      <c r="J40" s="152"/>
      <c r="K40" s="153"/>
      <c r="L40" s="152"/>
      <c r="M40" s="154"/>
      <c r="N40" s="122"/>
      <c r="O40" s="122"/>
      <c r="P40" s="123"/>
      <c r="Q40" s="185"/>
      <c r="R40" s="12"/>
      <c r="S40" s="12"/>
      <c r="T40" s="13"/>
      <c r="V40" s="27"/>
    </row>
    <row r="41" spans="2:22" s="7" customFormat="1" ht="49.5" hidden="1" customHeight="1">
      <c r="B41" s="204" t="s">
        <v>92</v>
      </c>
      <c r="C41" s="107">
        <f t="shared" si="4"/>
        <v>35</v>
      </c>
      <c r="D41" s="116" t="s">
        <v>88</v>
      </c>
      <c r="E41" s="97"/>
      <c r="F41" s="97"/>
      <c r="G41" s="97"/>
      <c r="H41" s="192">
        <f t="shared" si="5"/>
        <v>0</v>
      </c>
      <c r="I41" s="151"/>
      <c r="J41" s="152"/>
      <c r="K41" s="153"/>
      <c r="L41" s="152"/>
      <c r="M41" s="154"/>
      <c r="N41" s="122"/>
      <c r="O41" s="122"/>
      <c r="P41" s="123"/>
      <c r="Q41" s="185"/>
      <c r="R41" s="12"/>
      <c r="S41" s="12"/>
      <c r="T41" s="13"/>
      <c r="V41" s="27"/>
    </row>
    <row r="42" spans="2:22" s="7" customFormat="1" ht="49.5" hidden="1" customHeight="1">
      <c r="B42" s="204" t="s">
        <v>92</v>
      </c>
      <c r="C42" s="107">
        <f t="shared" si="4"/>
        <v>36</v>
      </c>
      <c r="D42" s="116" t="s">
        <v>88</v>
      </c>
      <c r="E42" s="97"/>
      <c r="F42" s="97"/>
      <c r="G42" s="97"/>
      <c r="H42" s="192">
        <f t="shared" si="5"/>
        <v>0</v>
      </c>
      <c r="I42" s="151"/>
      <c r="J42" s="152"/>
      <c r="K42" s="153"/>
      <c r="L42" s="152"/>
      <c r="M42" s="154"/>
      <c r="N42" s="122"/>
      <c r="O42" s="122"/>
      <c r="P42" s="123"/>
      <c r="Q42" s="185"/>
      <c r="R42" s="12"/>
      <c r="S42" s="12"/>
      <c r="T42" s="13"/>
      <c r="V42" s="27"/>
    </row>
    <row r="43" spans="2:22" s="7" customFormat="1" ht="49.5" hidden="1" customHeight="1">
      <c r="B43" s="204" t="s">
        <v>92</v>
      </c>
      <c r="C43" s="107">
        <f t="shared" si="4"/>
        <v>37</v>
      </c>
      <c r="D43" s="116" t="s">
        <v>88</v>
      </c>
      <c r="E43" s="97"/>
      <c r="F43" s="97"/>
      <c r="G43" s="97"/>
      <c r="H43" s="192">
        <f t="shared" si="5"/>
        <v>0</v>
      </c>
      <c r="I43" s="151"/>
      <c r="J43" s="152"/>
      <c r="K43" s="153"/>
      <c r="L43" s="152"/>
      <c r="M43" s="154"/>
      <c r="N43" s="122"/>
      <c r="O43" s="122"/>
      <c r="P43" s="123"/>
      <c r="Q43" s="185"/>
      <c r="R43" s="12"/>
      <c r="S43" s="12"/>
      <c r="T43" s="13"/>
      <c r="V43" s="27"/>
    </row>
    <row r="44" spans="2:22" s="7" customFormat="1" ht="49.5" hidden="1" customHeight="1">
      <c r="B44" s="204" t="s">
        <v>92</v>
      </c>
      <c r="C44" s="107">
        <f t="shared" si="4"/>
        <v>38</v>
      </c>
      <c r="D44" s="116" t="s">
        <v>88</v>
      </c>
      <c r="E44" s="97"/>
      <c r="F44" s="97"/>
      <c r="G44" s="97"/>
      <c r="H44" s="192">
        <f t="shared" si="5"/>
        <v>0</v>
      </c>
      <c r="I44" s="151"/>
      <c r="J44" s="152"/>
      <c r="K44" s="153"/>
      <c r="L44" s="152"/>
      <c r="M44" s="154"/>
      <c r="N44" s="122"/>
      <c r="O44" s="122"/>
      <c r="P44" s="123"/>
      <c r="Q44" s="185"/>
      <c r="R44" s="12"/>
      <c r="S44" s="12"/>
      <c r="T44" s="13"/>
      <c r="V44" s="27"/>
    </row>
    <row r="45" spans="2:22" s="7" customFormat="1" ht="49.5" hidden="1" customHeight="1">
      <c r="B45" s="204" t="s">
        <v>92</v>
      </c>
      <c r="C45" s="107">
        <f t="shared" si="4"/>
        <v>39</v>
      </c>
      <c r="D45" s="116" t="s">
        <v>88</v>
      </c>
      <c r="E45" s="97"/>
      <c r="F45" s="97"/>
      <c r="G45" s="97"/>
      <c r="H45" s="192">
        <f t="shared" si="5"/>
        <v>0</v>
      </c>
      <c r="I45" s="151"/>
      <c r="J45" s="152"/>
      <c r="K45" s="153"/>
      <c r="L45" s="152"/>
      <c r="M45" s="154"/>
      <c r="N45" s="122"/>
      <c r="O45" s="122"/>
      <c r="P45" s="123"/>
      <c r="Q45" s="185"/>
      <c r="R45" s="12"/>
      <c r="S45" s="12"/>
      <c r="T45" s="13"/>
      <c r="V45" s="27"/>
    </row>
    <row r="46" spans="2:22" s="7" customFormat="1" ht="49.5" hidden="1" customHeight="1">
      <c r="B46" s="204" t="s">
        <v>92</v>
      </c>
      <c r="C46" s="107">
        <f t="shared" si="4"/>
        <v>40</v>
      </c>
      <c r="D46" s="116" t="s">
        <v>88</v>
      </c>
      <c r="E46" s="97"/>
      <c r="F46" s="97"/>
      <c r="G46" s="97"/>
      <c r="H46" s="192">
        <f t="shared" si="5"/>
        <v>0</v>
      </c>
      <c r="I46" s="151"/>
      <c r="J46" s="152"/>
      <c r="K46" s="153"/>
      <c r="L46" s="152"/>
      <c r="M46" s="154"/>
      <c r="N46" s="122"/>
      <c r="O46" s="122"/>
      <c r="P46" s="123"/>
      <c r="Q46" s="185"/>
      <c r="R46" s="12"/>
      <c r="S46" s="12"/>
      <c r="T46" s="13"/>
      <c r="V46" s="27"/>
    </row>
    <row r="47" spans="2:22" s="7" customFormat="1" ht="49.5" hidden="1" customHeight="1">
      <c r="B47" s="204" t="s">
        <v>92</v>
      </c>
      <c r="C47" s="107">
        <f t="shared" si="4"/>
        <v>41</v>
      </c>
      <c r="D47" s="116" t="s">
        <v>88</v>
      </c>
      <c r="E47" s="97"/>
      <c r="F47" s="97"/>
      <c r="G47" s="97"/>
      <c r="H47" s="192">
        <f t="shared" si="5"/>
        <v>0</v>
      </c>
      <c r="I47" s="151"/>
      <c r="J47" s="152"/>
      <c r="K47" s="153"/>
      <c r="L47" s="152"/>
      <c r="M47" s="154"/>
      <c r="N47" s="122"/>
      <c r="O47" s="122"/>
      <c r="P47" s="123"/>
      <c r="Q47" s="185"/>
      <c r="R47" s="12"/>
      <c r="S47" s="12"/>
      <c r="T47" s="13"/>
      <c r="V47" s="27"/>
    </row>
    <row r="48" spans="2:22" s="7" customFormat="1" ht="49.5" hidden="1" customHeight="1">
      <c r="B48" s="204" t="s">
        <v>92</v>
      </c>
      <c r="C48" s="107">
        <f t="shared" si="4"/>
        <v>42</v>
      </c>
      <c r="D48" s="116" t="s">
        <v>88</v>
      </c>
      <c r="E48" s="97"/>
      <c r="F48" s="97"/>
      <c r="G48" s="97"/>
      <c r="H48" s="192">
        <f t="shared" si="5"/>
        <v>0</v>
      </c>
      <c r="I48" s="151"/>
      <c r="J48" s="152"/>
      <c r="K48" s="153"/>
      <c r="L48" s="152"/>
      <c r="M48" s="154"/>
      <c r="N48" s="122"/>
      <c r="O48" s="122"/>
      <c r="P48" s="123"/>
      <c r="Q48" s="185"/>
      <c r="R48" s="12"/>
      <c r="S48" s="12"/>
      <c r="T48" s="13"/>
      <c r="V48" s="27"/>
    </row>
    <row r="49" spans="2:22" s="7" customFormat="1" ht="49.5" hidden="1" customHeight="1">
      <c r="B49" s="204" t="s">
        <v>92</v>
      </c>
      <c r="C49" s="107">
        <f t="shared" si="4"/>
        <v>43</v>
      </c>
      <c r="D49" s="116" t="s">
        <v>88</v>
      </c>
      <c r="E49" s="97"/>
      <c r="F49" s="97"/>
      <c r="G49" s="97"/>
      <c r="H49" s="192">
        <f t="shared" si="5"/>
        <v>0</v>
      </c>
      <c r="I49" s="151"/>
      <c r="J49" s="152"/>
      <c r="K49" s="153"/>
      <c r="L49" s="152"/>
      <c r="M49" s="154"/>
      <c r="N49" s="122"/>
      <c r="O49" s="122"/>
      <c r="P49" s="123"/>
      <c r="Q49" s="185"/>
      <c r="R49" s="12"/>
      <c r="S49" s="12"/>
      <c r="T49" s="13"/>
      <c r="V49" s="27"/>
    </row>
    <row r="50" spans="2:22" s="7" customFormat="1" ht="49.5" hidden="1" customHeight="1">
      <c r="B50" s="204" t="s">
        <v>92</v>
      </c>
      <c r="C50" s="107">
        <f t="shared" si="4"/>
        <v>44</v>
      </c>
      <c r="D50" s="116" t="s">
        <v>88</v>
      </c>
      <c r="E50" s="97"/>
      <c r="F50" s="97"/>
      <c r="G50" s="97"/>
      <c r="H50" s="192">
        <f t="shared" si="5"/>
        <v>0</v>
      </c>
      <c r="I50" s="151"/>
      <c r="J50" s="152"/>
      <c r="K50" s="153"/>
      <c r="L50" s="152"/>
      <c r="M50" s="154"/>
      <c r="N50" s="122"/>
      <c r="O50" s="122"/>
      <c r="P50" s="123"/>
      <c r="Q50" s="185"/>
      <c r="R50" s="12"/>
      <c r="S50" s="12"/>
      <c r="T50" s="13"/>
      <c r="V50" s="27"/>
    </row>
    <row r="51" spans="2:22" s="7" customFormat="1" ht="49.5" hidden="1" customHeight="1">
      <c r="B51" s="204" t="s">
        <v>92</v>
      </c>
      <c r="C51" s="107">
        <f t="shared" si="4"/>
        <v>45</v>
      </c>
      <c r="D51" s="116" t="s">
        <v>88</v>
      </c>
      <c r="E51" s="97"/>
      <c r="F51" s="97"/>
      <c r="G51" s="97"/>
      <c r="H51" s="192">
        <f t="shared" si="5"/>
        <v>0</v>
      </c>
      <c r="I51" s="151"/>
      <c r="J51" s="152"/>
      <c r="K51" s="153"/>
      <c r="L51" s="152"/>
      <c r="M51" s="154"/>
      <c r="N51" s="122"/>
      <c r="O51" s="122"/>
      <c r="P51" s="123"/>
      <c r="Q51" s="185"/>
      <c r="R51" s="12"/>
      <c r="S51" s="12"/>
      <c r="T51" s="13"/>
      <c r="V51" s="27"/>
    </row>
    <row r="52" spans="2:22" s="7" customFormat="1" ht="49.5" hidden="1" customHeight="1">
      <c r="B52" s="204" t="s">
        <v>92</v>
      </c>
      <c r="C52" s="107">
        <f t="shared" si="4"/>
        <v>46</v>
      </c>
      <c r="D52" s="116" t="s">
        <v>88</v>
      </c>
      <c r="E52" s="97"/>
      <c r="F52" s="97"/>
      <c r="G52" s="97"/>
      <c r="H52" s="192">
        <f t="shared" si="5"/>
        <v>0</v>
      </c>
      <c r="I52" s="151"/>
      <c r="J52" s="152"/>
      <c r="K52" s="153"/>
      <c r="L52" s="152"/>
      <c r="M52" s="154"/>
      <c r="N52" s="122"/>
      <c r="O52" s="122"/>
      <c r="P52" s="123"/>
      <c r="Q52" s="185"/>
      <c r="R52" s="12"/>
      <c r="S52" s="12"/>
      <c r="T52" s="13"/>
      <c r="V52" s="27"/>
    </row>
    <row r="53" spans="2:22" s="7" customFormat="1" ht="49.5" hidden="1" customHeight="1">
      <c r="B53" s="204" t="s">
        <v>92</v>
      </c>
      <c r="C53" s="107">
        <f t="shared" si="4"/>
        <v>47</v>
      </c>
      <c r="D53" s="116" t="s">
        <v>88</v>
      </c>
      <c r="E53" s="97"/>
      <c r="F53" s="97"/>
      <c r="G53" s="97"/>
      <c r="H53" s="192">
        <f t="shared" si="5"/>
        <v>0</v>
      </c>
      <c r="I53" s="151"/>
      <c r="J53" s="152"/>
      <c r="K53" s="153"/>
      <c r="L53" s="152"/>
      <c r="M53" s="154"/>
      <c r="N53" s="122"/>
      <c r="O53" s="122"/>
      <c r="P53" s="123"/>
      <c r="Q53" s="185"/>
      <c r="R53" s="12"/>
      <c r="S53" s="12"/>
      <c r="T53" s="13"/>
      <c r="V53" s="27"/>
    </row>
    <row r="54" spans="2:22" s="7" customFormat="1" ht="49.5" hidden="1" customHeight="1">
      <c r="B54" s="204" t="s">
        <v>92</v>
      </c>
      <c r="C54" s="107">
        <f t="shared" si="4"/>
        <v>48</v>
      </c>
      <c r="D54" s="116" t="s">
        <v>88</v>
      </c>
      <c r="E54" s="97"/>
      <c r="F54" s="97"/>
      <c r="G54" s="97"/>
      <c r="H54" s="192">
        <f t="shared" si="5"/>
        <v>0</v>
      </c>
      <c r="I54" s="151"/>
      <c r="J54" s="152"/>
      <c r="K54" s="153"/>
      <c r="L54" s="152"/>
      <c r="M54" s="154"/>
      <c r="N54" s="122"/>
      <c r="O54" s="122"/>
      <c r="P54" s="123"/>
      <c r="Q54" s="185"/>
      <c r="R54" s="12"/>
      <c r="S54" s="12"/>
      <c r="T54" s="13"/>
      <c r="V54" s="27"/>
    </row>
    <row r="55" spans="2:22" s="7" customFormat="1" ht="49.5" hidden="1" customHeight="1">
      <c r="B55" s="204" t="s">
        <v>92</v>
      </c>
      <c r="C55" s="107">
        <f t="shared" si="4"/>
        <v>49</v>
      </c>
      <c r="D55" s="116" t="s">
        <v>88</v>
      </c>
      <c r="E55" s="97"/>
      <c r="F55" s="97"/>
      <c r="G55" s="97"/>
      <c r="H55" s="192">
        <f t="shared" si="5"/>
        <v>0</v>
      </c>
      <c r="I55" s="151"/>
      <c r="J55" s="152"/>
      <c r="K55" s="153"/>
      <c r="L55" s="152"/>
      <c r="M55" s="154"/>
      <c r="N55" s="122"/>
      <c r="O55" s="122"/>
      <c r="P55" s="123"/>
      <c r="Q55" s="185"/>
      <c r="R55" s="12"/>
      <c r="S55" s="12"/>
      <c r="T55" s="13"/>
      <c r="V55" s="27"/>
    </row>
    <row r="56" spans="2:22" s="7" customFormat="1" ht="49.5" hidden="1" customHeight="1">
      <c r="B56" s="204" t="s">
        <v>92</v>
      </c>
      <c r="C56" s="107">
        <f t="shared" si="4"/>
        <v>50</v>
      </c>
      <c r="D56" s="116" t="s">
        <v>88</v>
      </c>
      <c r="E56" s="97"/>
      <c r="F56" s="97"/>
      <c r="G56" s="97"/>
      <c r="H56" s="192">
        <f t="shared" si="5"/>
        <v>0</v>
      </c>
      <c r="I56" s="151"/>
      <c r="J56" s="152"/>
      <c r="K56" s="153"/>
      <c r="L56" s="152"/>
      <c r="M56" s="154"/>
      <c r="N56" s="122"/>
      <c r="O56" s="122"/>
      <c r="P56" s="123"/>
      <c r="Q56" s="185"/>
      <c r="R56" s="12"/>
      <c r="S56" s="12"/>
      <c r="T56" s="13"/>
      <c r="V56" s="27"/>
    </row>
    <row r="57" spans="2:22" s="7" customFormat="1" ht="49.5" hidden="1" customHeight="1">
      <c r="B57" s="204" t="s">
        <v>92</v>
      </c>
      <c r="C57" s="107">
        <f t="shared" si="4"/>
        <v>51</v>
      </c>
      <c r="D57" s="116" t="s">
        <v>88</v>
      </c>
      <c r="E57" s="97"/>
      <c r="F57" s="97"/>
      <c r="G57" s="97"/>
      <c r="H57" s="192">
        <f t="shared" si="3"/>
        <v>0</v>
      </c>
      <c r="I57" s="151"/>
      <c r="J57" s="152"/>
      <c r="K57" s="153"/>
      <c r="L57" s="152"/>
      <c r="M57" s="154"/>
      <c r="N57" s="122"/>
      <c r="O57" s="122"/>
      <c r="P57" s="123"/>
      <c r="Q57" s="185"/>
      <c r="R57" s="12"/>
      <c r="S57" s="12"/>
      <c r="T57" s="13"/>
      <c r="V57" s="27"/>
    </row>
    <row r="58" spans="2:22" s="7" customFormat="1" ht="49.5" hidden="1" customHeight="1">
      <c r="B58" s="204" t="s">
        <v>92</v>
      </c>
      <c r="C58" s="107">
        <f t="shared" si="1"/>
        <v>52</v>
      </c>
      <c r="D58" s="116" t="s">
        <v>88</v>
      </c>
      <c r="E58" s="97"/>
      <c r="F58" s="97"/>
      <c r="G58" s="97"/>
      <c r="H58" s="192">
        <f t="shared" si="0"/>
        <v>0</v>
      </c>
      <c r="I58" s="151"/>
      <c r="J58" s="152"/>
      <c r="K58" s="153"/>
      <c r="L58" s="152"/>
      <c r="M58" s="154"/>
      <c r="N58" s="122"/>
      <c r="O58" s="122"/>
      <c r="P58" s="123"/>
      <c r="Q58" s="185"/>
      <c r="R58" s="12"/>
      <c r="S58" s="12"/>
      <c r="T58" s="13"/>
      <c r="V58" s="27"/>
    </row>
    <row r="59" spans="2:22" s="7" customFormat="1" ht="49.5" hidden="1" customHeight="1">
      <c r="B59" s="204" t="s">
        <v>92</v>
      </c>
      <c r="C59" s="107">
        <f t="shared" si="1"/>
        <v>53</v>
      </c>
      <c r="D59" s="116" t="s">
        <v>88</v>
      </c>
      <c r="E59" s="97"/>
      <c r="F59" s="97"/>
      <c r="G59" s="97"/>
      <c r="H59" s="192">
        <f t="shared" si="0"/>
        <v>0</v>
      </c>
      <c r="I59" s="151"/>
      <c r="J59" s="152"/>
      <c r="K59" s="153"/>
      <c r="L59" s="152"/>
      <c r="M59" s="154"/>
      <c r="N59" s="122"/>
      <c r="O59" s="122"/>
      <c r="P59" s="123"/>
      <c r="Q59" s="185"/>
      <c r="R59" s="12"/>
      <c r="S59" s="12"/>
      <c r="T59" s="13"/>
      <c r="V59" s="27"/>
    </row>
    <row r="60" spans="2:22" s="7" customFormat="1" ht="49.5" hidden="1" customHeight="1">
      <c r="B60" s="204" t="s">
        <v>92</v>
      </c>
      <c r="C60" s="107">
        <f t="shared" si="1"/>
        <v>54</v>
      </c>
      <c r="D60" s="116" t="s">
        <v>88</v>
      </c>
      <c r="E60" s="97"/>
      <c r="F60" s="97"/>
      <c r="G60" s="97"/>
      <c r="H60" s="192">
        <f t="shared" si="0"/>
        <v>0</v>
      </c>
      <c r="I60" s="151"/>
      <c r="J60" s="152"/>
      <c r="K60" s="153"/>
      <c r="L60" s="152"/>
      <c r="M60" s="154"/>
      <c r="N60" s="122"/>
      <c r="O60" s="122"/>
      <c r="P60" s="123"/>
      <c r="Q60" s="185"/>
      <c r="R60" s="10"/>
      <c r="S60" s="10"/>
      <c r="T60" s="11"/>
      <c r="V60" s="27"/>
    </row>
    <row r="61" spans="2:22" s="7" customFormat="1" ht="49.5" hidden="1" customHeight="1">
      <c r="B61" s="204" t="s">
        <v>92</v>
      </c>
      <c r="C61" s="107">
        <f t="shared" si="1"/>
        <v>55</v>
      </c>
      <c r="D61" s="116" t="s">
        <v>88</v>
      </c>
      <c r="E61" s="97"/>
      <c r="F61" s="97"/>
      <c r="G61" s="97"/>
      <c r="H61" s="192">
        <f t="shared" ref="H61:H65" si="6">IF(L61&lt;=0,I61*J61,I61*J61*L61)</f>
        <v>0</v>
      </c>
      <c r="I61" s="151"/>
      <c r="J61" s="152"/>
      <c r="K61" s="153"/>
      <c r="L61" s="152"/>
      <c r="M61" s="154"/>
      <c r="N61" s="122"/>
      <c r="O61" s="122"/>
      <c r="P61" s="123"/>
      <c r="Q61" s="185"/>
      <c r="R61" s="10"/>
      <c r="S61" s="10"/>
      <c r="T61" s="11"/>
      <c r="V61" s="27"/>
    </row>
    <row r="62" spans="2:22" s="7" customFormat="1" ht="49.5" hidden="1" customHeight="1">
      <c r="B62" s="204" t="s">
        <v>92</v>
      </c>
      <c r="C62" s="107">
        <f t="shared" si="1"/>
        <v>56</v>
      </c>
      <c r="D62" s="116" t="s">
        <v>88</v>
      </c>
      <c r="E62" s="97"/>
      <c r="F62" s="97"/>
      <c r="G62" s="97"/>
      <c r="H62" s="192">
        <f t="shared" si="6"/>
        <v>0</v>
      </c>
      <c r="I62" s="151"/>
      <c r="J62" s="152"/>
      <c r="K62" s="153"/>
      <c r="L62" s="152"/>
      <c r="M62" s="154"/>
      <c r="N62" s="122"/>
      <c r="O62" s="122"/>
      <c r="P62" s="123"/>
      <c r="Q62" s="185"/>
      <c r="R62" s="12"/>
      <c r="S62" s="12"/>
      <c r="T62" s="13"/>
      <c r="V62" s="27"/>
    </row>
    <row r="63" spans="2:22" s="7" customFormat="1" ht="49.5" hidden="1" customHeight="1">
      <c r="B63" s="204" t="s">
        <v>92</v>
      </c>
      <c r="C63" s="107">
        <f t="shared" si="1"/>
        <v>57</v>
      </c>
      <c r="D63" s="116" t="s">
        <v>88</v>
      </c>
      <c r="E63" s="97"/>
      <c r="F63" s="97"/>
      <c r="G63" s="97"/>
      <c r="H63" s="192">
        <f t="shared" si="6"/>
        <v>0</v>
      </c>
      <c r="I63" s="151"/>
      <c r="J63" s="152"/>
      <c r="K63" s="153"/>
      <c r="L63" s="152"/>
      <c r="M63" s="154"/>
      <c r="N63" s="122"/>
      <c r="O63" s="122"/>
      <c r="P63" s="123"/>
      <c r="Q63" s="185"/>
      <c r="R63" s="12"/>
      <c r="S63" s="12"/>
      <c r="T63" s="13"/>
      <c r="V63" s="27"/>
    </row>
    <row r="64" spans="2:22" s="7" customFormat="1" ht="49.5" hidden="1" customHeight="1">
      <c r="B64" s="204" t="s">
        <v>92</v>
      </c>
      <c r="C64" s="107">
        <f t="shared" si="1"/>
        <v>58</v>
      </c>
      <c r="D64" s="116" t="s">
        <v>88</v>
      </c>
      <c r="E64" s="97"/>
      <c r="F64" s="97"/>
      <c r="G64" s="97"/>
      <c r="H64" s="192">
        <f t="shared" si="6"/>
        <v>0</v>
      </c>
      <c r="I64" s="151"/>
      <c r="J64" s="152"/>
      <c r="K64" s="153"/>
      <c r="L64" s="152"/>
      <c r="M64" s="154"/>
      <c r="N64" s="122"/>
      <c r="O64" s="122"/>
      <c r="P64" s="123"/>
      <c r="Q64" s="185"/>
      <c r="R64" s="12"/>
      <c r="S64" s="12"/>
      <c r="T64" s="13"/>
      <c r="V64" s="27"/>
    </row>
    <row r="65" spans="2:22" s="7" customFormat="1" ht="49.5" hidden="1" customHeight="1">
      <c r="B65" s="204" t="s">
        <v>92</v>
      </c>
      <c r="C65" s="107">
        <f t="shared" si="1"/>
        <v>59</v>
      </c>
      <c r="D65" s="116" t="s">
        <v>88</v>
      </c>
      <c r="E65" s="97"/>
      <c r="F65" s="97"/>
      <c r="G65" s="97"/>
      <c r="H65" s="192">
        <f t="shared" si="6"/>
        <v>0</v>
      </c>
      <c r="I65" s="151"/>
      <c r="J65" s="152"/>
      <c r="K65" s="153"/>
      <c r="L65" s="152"/>
      <c r="M65" s="154"/>
      <c r="N65" s="122"/>
      <c r="O65" s="122"/>
      <c r="P65" s="123"/>
      <c r="Q65" s="185"/>
      <c r="R65" s="12"/>
      <c r="S65" s="12"/>
      <c r="T65" s="13"/>
      <c r="V65" s="27"/>
    </row>
    <row r="66" spans="2:22" s="7" customFormat="1" ht="49.5" hidden="1" customHeight="1" thickBot="1">
      <c r="B66" s="205" t="s">
        <v>179</v>
      </c>
      <c r="C66" s="103">
        <f t="shared" si="1"/>
        <v>60</v>
      </c>
      <c r="D66" s="30" t="s">
        <v>88</v>
      </c>
      <c r="E66" s="99"/>
      <c r="F66" s="99"/>
      <c r="G66" s="99"/>
      <c r="H66" s="193">
        <f t="shared" si="0"/>
        <v>0</v>
      </c>
      <c r="I66" s="156"/>
      <c r="J66" s="157"/>
      <c r="K66" s="158"/>
      <c r="L66" s="159"/>
      <c r="M66" s="160"/>
      <c r="N66" s="124"/>
      <c r="O66" s="124"/>
      <c r="P66" s="125"/>
      <c r="Q66" s="186"/>
      <c r="R66" s="12"/>
      <c r="S66" s="12"/>
      <c r="T66" s="13"/>
      <c r="V66" s="27"/>
    </row>
    <row r="67" spans="2:22" s="7" customFormat="1" ht="49.5" customHeight="1" thickTop="1" thickBot="1">
      <c r="B67" s="206" t="s">
        <v>94</v>
      </c>
      <c r="C67" s="103"/>
      <c r="D67" s="30"/>
      <c r="E67" s="200"/>
      <c r="F67" s="200"/>
      <c r="G67" s="200"/>
      <c r="H67" s="26">
        <f>SUM(H7:H66)</f>
        <v>0</v>
      </c>
      <c r="I67" s="162"/>
      <c r="J67" s="163"/>
      <c r="K67" s="163"/>
      <c r="L67" s="163"/>
      <c r="M67" s="163"/>
      <c r="N67" s="126"/>
      <c r="O67" s="126"/>
      <c r="P67" s="127"/>
      <c r="Q67" s="127"/>
      <c r="R67" s="8"/>
      <c r="S67" s="8"/>
      <c r="T67" s="9"/>
    </row>
    <row r="68" spans="2:22" s="7" customFormat="1" ht="49.5" customHeight="1" thickTop="1">
      <c r="B68" s="207" t="s">
        <v>95</v>
      </c>
      <c r="C68" s="104">
        <v>1</v>
      </c>
      <c r="D68" s="29" t="s">
        <v>114</v>
      </c>
      <c r="E68" s="96"/>
      <c r="F68" s="96"/>
      <c r="G68" s="96"/>
      <c r="H68" s="191">
        <f t="shared" ref="H68:H127" si="7">IF(L68&lt;=0,I68*J68,I68*J68*L68)</f>
        <v>0</v>
      </c>
      <c r="I68" s="145"/>
      <c r="J68" s="146"/>
      <c r="K68" s="147"/>
      <c r="L68" s="148"/>
      <c r="M68" s="149"/>
      <c r="N68" s="120"/>
      <c r="O68" s="120"/>
      <c r="P68" s="123"/>
      <c r="Q68" s="123"/>
      <c r="R68" s="8"/>
      <c r="S68" s="8"/>
      <c r="T68" s="9"/>
      <c r="V68" s="27"/>
    </row>
    <row r="69" spans="2:22" s="7" customFormat="1" ht="49.5" customHeight="1">
      <c r="B69" s="204" t="s">
        <v>96</v>
      </c>
      <c r="C69" s="107">
        <f>C68+1</f>
        <v>2</v>
      </c>
      <c r="D69" s="116" t="s">
        <v>114</v>
      </c>
      <c r="E69" s="97"/>
      <c r="F69" s="97"/>
      <c r="G69" s="97"/>
      <c r="H69" s="192">
        <f t="shared" si="7"/>
        <v>0</v>
      </c>
      <c r="I69" s="151"/>
      <c r="J69" s="152"/>
      <c r="K69" s="153"/>
      <c r="L69" s="152"/>
      <c r="M69" s="154"/>
      <c r="N69" s="122"/>
      <c r="O69" s="122"/>
      <c r="P69" s="123"/>
      <c r="Q69" s="123"/>
      <c r="R69" s="10"/>
      <c r="S69" s="10"/>
      <c r="T69" s="11"/>
      <c r="V69" s="27"/>
    </row>
    <row r="70" spans="2:22" s="7" customFormat="1" ht="49.5" customHeight="1">
      <c r="B70" s="204" t="s">
        <v>96</v>
      </c>
      <c r="C70" s="107">
        <f t="shared" ref="C70:C127" si="8">C69+1</f>
        <v>3</v>
      </c>
      <c r="D70" s="116" t="s">
        <v>114</v>
      </c>
      <c r="E70" s="97"/>
      <c r="F70" s="97"/>
      <c r="G70" s="97"/>
      <c r="H70" s="192">
        <f t="shared" si="7"/>
        <v>0</v>
      </c>
      <c r="I70" s="151"/>
      <c r="J70" s="152"/>
      <c r="K70" s="153"/>
      <c r="L70" s="152"/>
      <c r="M70" s="154"/>
      <c r="N70" s="122"/>
      <c r="O70" s="122"/>
      <c r="P70" s="123"/>
      <c r="Q70" s="123"/>
      <c r="R70" s="12"/>
      <c r="S70" s="12"/>
      <c r="T70" s="13"/>
      <c r="V70" s="27"/>
    </row>
    <row r="71" spans="2:22" s="7" customFormat="1" ht="49.5" customHeight="1">
      <c r="B71" s="204" t="s">
        <v>96</v>
      </c>
      <c r="C71" s="107">
        <f t="shared" si="8"/>
        <v>4</v>
      </c>
      <c r="D71" s="116" t="s">
        <v>114</v>
      </c>
      <c r="E71" s="97"/>
      <c r="F71" s="97"/>
      <c r="G71" s="97"/>
      <c r="H71" s="192">
        <f t="shared" si="7"/>
        <v>0</v>
      </c>
      <c r="I71" s="151"/>
      <c r="J71" s="152"/>
      <c r="K71" s="153"/>
      <c r="L71" s="152"/>
      <c r="M71" s="154"/>
      <c r="N71" s="122"/>
      <c r="O71" s="122"/>
      <c r="P71" s="123"/>
      <c r="Q71" s="123"/>
      <c r="R71" s="12"/>
      <c r="S71" s="12"/>
      <c r="T71" s="13"/>
      <c r="V71" s="27"/>
    </row>
    <row r="72" spans="2:22" s="7" customFormat="1" ht="49.5" customHeight="1">
      <c r="B72" s="204" t="s">
        <v>96</v>
      </c>
      <c r="C72" s="107">
        <f t="shared" si="8"/>
        <v>5</v>
      </c>
      <c r="D72" s="116" t="s">
        <v>114</v>
      </c>
      <c r="E72" s="97"/>
      <c r="F72" s="97"/>
      <c r="G72" s="97"/>
      <c r="H72" s="192">
        <f t="shared" si="7"/>
        <v>0</v>
      </c>
      <c r="I72" s="151"/>
      <c r="J72" s="152"/>
      <c r="K72" s="153"/>
      <c r="L72" s="152"/>
      <c r="M72" s="154"/>
      <c r="N72" s="122"/>
      <c r="O72" s="122"/>
      <c r="P72" s="123"/>
      <c r="Q72" s="123"/>
      <c r="R72" s="12"/>
      <c r="S72" s="12"/>
      <c r="T72" s="13"/>
      <c r="V72" s="27"/>
    </row>
    <row r="73" spans="2:22" s="7" customFormat="1" ht="49.5" customHeight="1">
      <c r="B73" s="204" t="s">
        <v>96</v>
      </c>
      <c r="C73" s="107">
        <f t="shared" si="8"/>
        <v>6</v>
      </c>
      <c r="D73" s="116" t="s">
        <v>114</v>
      </c>
      <c r="E73" s="97"/>
      <c r="F73" s="97"/>
      <c r="G73" s="97"/>
      <c r="H73" s="192">
        <f t="shared" si="7"/>
        <v>0</v>
      </c>
      <c r="I73" s="151"/>
      <c r="J73" s="152"/>
      <c r="K73" s="153"/>
      <c r="L73" s="152"/>
      <c r="M73" s="154"/>
      <c r="N73" s="122"/>
      <c r="O73" s="122"/>
      <c r="P73" s="123"/>
      <c r="Q73" s="123"/>
      <c r="R73" s="12"/>
      <c r="S73" s="12"/>
      <c r="T73" s="13"/>
      <c r="V73" s="27"/>
    </row>
    <row r="74" spans="2:22" s="7" customFormat="1" ht="49.5" customHeight="1">
      <c r="B74" s="204" t="s">
        <v>96</v>
      </c>
      <c r="C74" s="107">
        <f t="shared" si="8"/>
        <v>7</v>
      </c>
      <c r="D74" s="116" t="s">
        <v>114</v>
      </c>
      <c r="E74" s="97"/>
      <c r="F74" s="97"/>
      <c r="G74" s="97"/>
      <c r="H74" s="192">
        <f t="shared" si="7"/>
        <v>0</v>
      </c>
      <c r="I74" s="151"/>
      <c r="J74" s="152"/>
      <c r="K74" s="153"/>
      <c r="L74" s="152"/>
      <c r="M74" s="154"/>
      <c r="N74" s="122"/>
      <c r="O74" s="122"/>
      <c r="P74" s="123"/>
      <c r="Q74" s="123"/>
      <c r="R74" s="12"/>
      <c r="S74" s="12"/>
      <c r="T74" s="13"/>
      <c r="V74" s="27"/>
    </row>
    <row r="75" spans="2:22" s="7" customFormat="1" ht="49.5" customHeight="1">
      <c r="B75" s="204" t="s">
        <v>96</v>
      </c>
      <c r="C75" s="107">
        <f t="shared" si="8"/>
        <v>8</v>
      </c>
      <c r="D75" s="116" t="s">
        <v>114</v>
      </c>
      <c r="E75" s="97"/>
      <c r="F75" s="97"/>
      <c r="G75" s="97"/>
      <c r="H75" s="192">
        <f t="shared" si="7"/>
        <v>0</v>
      </c>
      <c r="I75" s="151"/>
      <c r="J75" s="152"/>
      <c r="K75" s="153"/>
      <c r="L75" s="152"/>
      <c r="M75" s="154"/>
      <c r="N75" s="122"/>
      <c r="O75" s="122"/>
      <c r="P75" s="123"/>
      <c r="Q75" s="123"/>
      <c r="R75" s="12"/>
      <c r="S75" s="12"/>
      <c r="T75" s="13"/>
      <c r="V75" s="27"/>
    </row>
    <row r="76" spans="2:22" s="7" customFormat="1" ht="49.5" customHeight="1">
      <c r="B76" s="204" t="s">
        <v>96</v>
      </c>
      <c r="C76" s="107">
        <f t="shared" si="8"/>
        <v>9</v>
      </c>
      <c r="D76" s="116" t="s">
        <v>114</v>
      </c>
      <c r="E76" s="97"/>
      <c r="F76" s="97"/>
      <c r="G76" s="97"/>
      <c r="H76" s="192">
        <f t="shared" si="7"/>
        <v>0</v>
      </c>
      <c r="I76" s="151"/>
      <c r="J76" s="152"/>
      <c r="K76" s="153"/>
      <c r="L76" s="152"/>
      <c r="M76" s="154"/>
      <c r="N76" s="122"/>
      <c r="O76" s="122"/>
      <c r="P76" s="123"/>
      <c r="Q76" s="123"/>
      <c r="R76" s="10"/>
      <c r="S76" s="10"/>
      <c r="T76" s="11"/>
      <c r="V76" s="27"/>
    </row>
    <row r="77" spans="2:22" s="7" customFormat="1" ht="49.5" customHeight="1">
      <c r="B77" s="204" t="s">
        <v>96</v>
      </c>
      <c r="C77" s="107">
        <f t="shared" si="8"/>
        <v>10</v>
      </c>
      <c r="D77" s="116" t="s">
        <v>114</v>
      </c>
      <c r="E77" s="97"/>
      <c r="F77" s="97"/>
      <c r="G77" s="97"/>
      <c r="H77" s="192">
        <f t="shared" ref="H77:H121" si="9">IF(L77&lt;=0,I77*J77,I77*J77*L77)</f>
        <v>0</v>
      </c>
      <c r="I77" s="151"/>
      <c r="J77" s="152"/>
      <c r="K77" s="153"/>
      <c r="L77" s="152"/>
      <c r="M77" s="154"/>
      <c r="N77" s="122"/>
      <c r="O77" s="122"/>
      <c r="P77" s="123"/>
      <c r="Q77" s="123"/>
      <c r="R77" s="12"/>
      <c r="S77" s="12"/>
      <c r="T77" s="13"/>
      <c r="V77" s="27"/>
    </row>
    <row r="78" spans="2:22" s="7" customFormat="1" ht="49.5" customHeight="1">
      <c r="B78" s="204" t="s">
        <v>96</v>
      </c>
      <c r="C78" s="107">
        <f t="shared" si="8"/>
        <v>11</v>
      </c>
      <c r="D78" s="116" t="s">
        <v>114</v>
      </c>
      <c r="E78" s="97"/>
      <c r="F78" s="97"/>
      <c r="G78" s="97"/>
      <c r="H78" s="192">
        <f t="shared" si="9"/>
        <v>0</v>
      </c>
      <c r="I78" s="151"/>
      <c r="J78" s="152"/>
      <c r="K78" s="153"/>
      <c r="L78" s="152"/>
      <c r="M78" s="154"/>
      <c r="N78" s="122"/>
      <c r="O78" s="122"/>
      <c r="P78" s="123"/>
      <c r="Q78" s="123"/>
      <c r="R78" s="12"/>
      <c r="S78" s="12"/>
      <c r="T78" s="13"/>
      <c r="V78" s="27"/>
    </row>
    <row r="79" spans="2:22" s="7" customFormat="1" ht="49.5" customHeight="1">
      <c r="B79" s="204" t="s">
        <v>96</v>
      </c>
      <c r="C79" s="107">
        <f t="shared" si="8"/>
        <v>12</v>
      </c>
      <c r="D79" s="116" t="s">
        <v>114</v>
      </c>
      <c r="E79" s="97"/>
      <c r="F79" s="97"/>
      <c r="G79" s="97"/>
      <c r="H79" s="192">
        <f t="shared" si="9"/>
        <v>0</v>
      </c>
      <c r="I79" s="151"/>
      <c r="J79" s="152"/>
      <c r="K79" s="153"/>
      <c r="L79" s="152"/>
      <c r="M79" s="154"/>
      <c r="N79" s="122"/>
      <c r="O79" s="122"/>
      <c r="P79" s="123"/>
      <c r="Q79" s="123"/>
      <c r="R79" s="10"/>
      <c r="S79" s="10"/>
      <c r="T79" s="11"/>
      <c r="V79" s="27"/>
    </row>
    <row r="80" spans="2:22" s="7" customFormat="1" ht="49.5" customHeight="1">
      <c r="B80" s="204" t="s">
        <v>96</v>
      </c>
      <c r="C80" s="107">
        <f t="shared" si="8"/>
        <v>13</v>
      </c>
      <c r="D80" s="116" t="s">
        <v>114</v>
      </c>
      <c r="E80" s="97"/>
      <c r="F80" s="97"/>
      <c r="G80" s="97"/>
      <c r="H80" s="192">
        <f t="shared" si="9"/>
        <v>0</v>
      </c>
      <c r="I80" s="151"/>
      <c r="J80" s="152"/>
      <c r="K80" s="153"/>
      <c r="L80" s="152"/>
      <c r="M80" s="154"/>
      <c r="N80" s="122"/>
      <c r="O80" s="122"/>
      <c r="P80" s="123"/>
      <c r="Q80" s="123"/>
      <c r="R80" s="12"/>
      <c r="S80" s="12"/>
      <c r="T80" s="13"/>
      <c r="V80" s="27"/>
    </row>
    <row r="81" spans="2:22" s="7" customFormat="1" ht="49.5" customHeight="1">
      <c r="B81" s="204" t="s">
        <v>96</v>
      </c>
      <c r="C81" s="107">
        <f t="shared" si="8"/>
        <v>14</v>
      </c>
      <c r="D81" s="116" t="s">
        <v>114</v>
      </c>
      <c r="E81" s="97"/>
      <c r="F81" s="97"/>
      <c r="G81" s="97"/>
      <c r="H81" s="192">
        <f t="shared" si="9"/>
        <v>0</v>
      </c>
      <c r="I81" s="151"/>
      <c r="J81" s="152"/>
      <c r="K81" s="153"/>
      <c r="L81" s="152"/>
      <c r="M81" s="154"/>
      <c r="N81" s="122"/>
      <c r="O81" s="122"/>
      <c r="P81" s="123"/>
      <c r="Q81" s="123"/>
      <c r="R81" s="12"/>
      <c r="S81" s="12"/>
      <c r="T81" s="13"/>
      <c r="V81" s="27"/>
    </row>
    <row r="82" spans="2:22" s="7" customFormat="1" ht="49.5" customHeight="1">
      <c r="B82" s="204" t="s">
        <v>96</v>
      </c>
      <c r="C82" s="107">
        <f t="shared" si="8"/>
        <v>15</v>
      </c>
      <c r="D82" s="116" t="s">
        <v>114</v>
      </c>
      <c r="E82" s="97"/>
      <c r="F82" s="97"/>
      <c r="G82" s="97"/>
      <c r="H82" s="192">
        <f t="shared" si="9"/>
        <v>0</v>
      </c>
      <c r="I82" s="151"/>
      <c r="J82" s="152"/>
      <c r="K82" s="153"/>
      <c r="L82" s="152"/>
      <c r="M82" s="154"/>
      <c r="N82" s="122"/>
      <c r="O82" s="122"/>
      <c r="P82" s="123"/>
      <c r="Q82" s="123"/>
      <c r="R82" s="12"/>
      <c r="S82" s="12"/>
      <c r="T82" s="13"/>
      <c r="V82" s="27"/>
    </row>
    <row r="83" spans="2:22" s="7" customFormat="1" ht="49.5" customHeight="1">
      <c r="B83" s="204" t="s">
        <v>96</v>
      </c>
      <c r="C83" s="107">
        <f t="shared" si="8"/>
        <v>16</v>
      </c>
      <c r="D83" s="116" t="s">
        <v>114</v>
      </c>
      <c r="E83" s="97"/>
      <c r="F83" s="97"/>
      <c r="G83" s="97"/>
      <c r="H83" s="192">
        <f t="shared" si="9"/>
        <v>0</v>
      </c>
      <c r="I83" s="151"/>
      <c r="J83" s="152"/>
      <c r="K83" s="153"/>
      <c r="L83" s="152"/>
      <c r="M83" s="154"/>
      <c r="N83" s="122"/>
      <c r="O83" s="122"/>
      <c r="P83" s="123"/>
      <c r="Q83" s="123"/>
      <c r="R83" s="12"/>
      <c r="S83" s="12"/>
      <c r="T83" s="13"/>
      <c r="V83" s="27"/>
    </row>
    <row r="84" spans="2:22" s="7" customFormat="1" ht="49.5" customHeight="1">
      <c r="B84" s="204" t="s">
        <v>96</v>
      </c>
      <c r="C84" s="107">
        <f t="shared" si="8"/>
        <v>17</v>
      </c>
      <c r="D84" s="116" t="s">
        <v>114</v>
      </c>
      <c r="E84" s="97"/>
      <c r="F84" s="97"/>
      <c r="G84" s="97"/>
      <c r="H84" s="192">
        <f t="shared" si="9"/>
        <v>0</v>
      </c>
      <c r="I84" s="151"/>
      <c r="J84" s="152"/>
      <c r="K84" s="153"/>
      <c r="L84" s="152"/>
      <c r="M84" s="154"/>
      <c r="N84" s="122"/>
      <c r="O84" s="122"/>
      <c r="P84" s="123"/>
      <c r="Q84" s="123"/>
      <c r="R84" s="12"/>
      <c r="S84" s="12"/>
      <c r="T84" s="13"/>
      <c r="V84" s="27"/>
    </row>
    <row r="85" spans="2:22" s="7" customFormat="1" ht="49.5" customHeight="1">
      <c r="B85" s="204" t="s">
        <v>96</v>
      </c>
      <c r="C85" s="107">
        <f t="shared" si="8"/>
        <v>18</v>
      </c>
      <c r="D85" s="116" t="s">
        <v>114</v>
      </c>
      <c r="E85" s="97"/>
      <c r="F85" s="97"/>
      <c r="G85" s="97"/>
      <c r="H85" s="192">
        <f t="shared" si="9"/>
        <v>0</v>
      </c>
      <c r="I85" s="151"/>
      <c r="J85" s="152"/>
      <c r="K85" s="153"/>
      <c r="L85" s="152"/>
      <c r="M85" s="154"/>
      <c r="N85" s="122"/>
      <c r="O85" s="122"/>
      <c r="P85" s="123"/>
      <c r="Q85" s="123"/>
      <c r="R85" s="12"/>
      <c r="S85" s="12"/>
      <c r="T85" s="13"/>
      <c r="V85" s="27"/>
    </row>
    <row r="86" spans="2:22" s="7" customFormat="1" ht="49.5" customHeight="1">
      <c r="B86" s="204" t="s">
        <v>96</v>
      </c>
      <c r="C86" s="107">
        <f t="shared" si="8"/>
        <v>19</v>
      </c>
      <c r="D86" s="116" t="s">
        <v>114</v>
      </c>
      <c r="E86" s="97"/>
      <c r="F86" s="97"/>
      <c r="G86" s="97"/>
      <c r="H86" s="192">
        <f t="shared" si="9"/>
        <v>0</v>
      </c>
      <c r="I86" s="151"/>
      <c r="J86" s="152"/>
      <c r="K86" s="153"/>
      <c r="L86" s="152"/>
      <c r="M86" s="154"/>
      <c r="N86" s="122"/>
      <c r="O86" s="122"/>
      <c r="P86" s="123"/>
      <c r="Q86" s="123"/>
      <c r="R86" s="10"/>
      <c r="S86" s="10"/>
      <c r="T86" s="11"/>
      <c r="V86" s="27"/>
    </row>
    <row r="87" spans="2:22" s="7" customFormat="1" ht="49.5" customHeight="1">
      <c r="B87" s="204" t="s">
        <v>96</v>
      </c>
      <c r="C87" s="107">
        <f t="shared" si="8"/>
        <v>20</v>
      </c>
      <c r="D87" s="116" t="s">
        <v>114</v>
      </c>
      <c r="E87" s="97"/>
      <c r="F87" s="97"/>
      <c r="G87" s="97"/>
      <c r="H87" s="192">
        <f>IF(L87&lt;=0,I87*J87,I87*J87*L87)</f>
        <v>0</v>
      </c>
      <c r="I87" s="151"/>
      <c r="J87" s="152"/>
      <c r="K87" s="153"/>
      <c r="L87" s="152"/>
      <c r="M87" s="154"/>
      <c r="N87" s="122"/>
      <c r="O87" s="122"/>
      <c r="P87" s="123"/>
      <c r="Q87" s="123"/>
      <c r="R87" s="12"/>
      <c r="S87" s="12"/>
      <c r="T87" s="13"/>
      <c r="V87" s="27"/>
    </row>
    <row r="88" spans="2:22" s="7" customFormat="1" ht="49.5" customHeight="1">
      <c r="B88" s="204" t="s">
        <v>96</v>
      </c>
      <c r="C88" s="107">
        <f t="shared" si="8"/>
        <v>21</v>
      </c>
      <c r="D88" s="116" t="s">
        <v>114</v>
      </c>
      <c r="E88" s="97"/>
      <c r="F88" s="97"/>
      <c r="G88" s="97"/>
      <c r="H88" s="192">
        <f t="shared" ref="H88:H118" si="10">IF(L88&lt;=0,I88*J88,I88*J88*L88)</f>
        <v>0</v>
      </c>
      <c r="I88" s="151"/>
      <c r="J88" s="152"/>
      <c r="K88" s="153"/>
      <c r="L88" s="152"/>
      <c r="M88" s="154"/>
      <c r="N88" s="122"/>
      <c r="O88" s="122"/>
      <c r="P88" s="123"/>
      <c r="Q88" s="123"/>
      <c r="R88" s="12"/>
      <c r="S88" s="12"/>
      <c r="T88" s="13"/>
      <c r="V88" s="27"/>
    </row>
    <row r="89" spans="2:22" s="7" customFormat="1" ht="49.5" customHeight="1">
      <c r="B89" s="204" t="s">
        <v>96</v>
      </c>
      <c r="C89" s="107">
        <f t="shared" si="8"/>
        <v>22</v>
      </c>
      <c r="D89" s="116" t="s">
        <v>114</v>
      </c>
      <c r="E89" s="97"/>
      <c r="F89" s="97"/>
      <c r="G89" s="97"/>
      <c r="H89" s="192">
        <f t="shared" si="10"/>
        <v>0</v>
      </c>
      <c r="I89" s="151"/>
      <c r="J89" s="152"/>
      <c r="K89" s="153"/>
      <c r="L89" s="152"/>
      <c r="M89" s="154"/>
      <c r="N89" s="122"/>
      <c r="O89" s="122"/>
      <c r="P89" s="123"/>
      <c r="Q89" s="123"/>
      <c r="R89" s="12"/>
      <c r="S89" s="12"/>
      <c r="T89" s="13"/>
      <c r="V89" s="27"/>
    </row>
    <row r="90" spans="2:22" s="7" customFormat="1" ht="49.5" customHeight="1">
      <c r="B90" s="204" t="s">
        <v>96</v>
      </c>
      <c r="C90" s="107">
        <f t="shared" si="8"/>
        <v>23</v>
      </c>
      <c r="D90" s="116" t="s">
        <v>114</v>
      </c>
      <c r="E90" s="97"/>
      <c r="F90" s="97"/>
      <c r="G90" s="97"/>
      <c r="H90" s="192">
        <f t="shared" si="10"/>
        <v>0</v>
      </c>
      <c r="I90" s="151"/>
      <c r="J90" s="152"/>
      <c r="K90" s="153"/>
      <c r="L90" s="152"/>
      <c r="M90" s="154"/>
      <c r="N90" s="122"/>
      <c r="O90" s="122"/>
      <c r="P90" s="123"/>
      <c r="Q90" s="123"/>
      <c r="R90" s="12"/>
      <c r="S90" s="12"/>
      <c r="T90" s="13"/>
      <c r="V90" s="27"/>
    </row>
    <row r="91" spans="2:22" s="7" customFormat="1" ht="49.5" customHeight="1">
      <c r="B91" s="204" t="s">
        <v>96</v>
      </c>
      <c r="C91" s="107">
        <f t="shared" si="8"/>
        <v>24</v>
      </c>
      <c r="D91" s="116" t="s">
        <v>114</v>
      </c>
      <c r="E91" s="97"/>
      <c r="F91" s="97"/>
      <c r="G91" s="97"/>
      <c r="H91" s="192">
        <f t="shared" si="10"/>
        <v>0</v>
      </c>
      <c r="I91" s="151"/>
      <c r="J91" s="152"/>
      <c r="K91" s="153"/>
      <c r="L91" s="152"/>
      <c r="M91" s="154"/>
      <c r="N91" s="122"/>
      <c r="O91" s="122"/>
      <c r="P91" s="123"/>
      <c r="Q91" s="123"/>
      <c r="R91" s="12"/>
      <c r="S91" s="12"/>
      <c r="T91" s="13"/>
      <c r="V91" s="27"/>
    </row>
    <row r="92" spans="2:22" s="7" customFormat="1" ht="49.5" customHeight="1">
      <c r="B92" s="204" t="s">
        <v>96</v>
      </c>
      <c r="C92" s="107">
        <f t="shared" si="8"/>
        <v>25</v>
      </c>
      <c r="D92" s="116" t="s">
        <v>114</v>
      </c>
      <c r="E92" s="97"/>
      <c r="F92" s="97"/>
      <c r="G92" s="97"/>
      <c r="H92" s="192">
        <f t="shared" si="10"/>
        <v>0</v>
      </c>
      <c r="I92" s="151"/>
      <c r="J92" s="152"/>
      <c r="K92" s="153"/>
      <c r="L92" s="152"/>
      <c r="M92" s="154"/>
      <c r="N92" s="122"/>
      <c r="O92" s="122"/>
      <c r="P92" s="123"/>
      <c r="Q92" s="123"/>
      <c r="R92" s="12"/>
      <c r="S92" s="12"/>
      <c r="T92" s="13"/>
      <c r="V92" s="27"/>
    </row>
    <row r="93" spans="2:22" s="7" customFormat="1" ht="49.5" customHeight="1">
      <c r="B93" s="204" t="s">
        <v>96</v>
      </c>
      <c r="C93" s="107">
        <f t="shared" si="8"/>
        <v>26</v>
      </c>
      <c r="D93" s="116" t="s">
        <v>114</v>
      </c>
      <c r="E93" s="97"/>
      <c r="F93" s="97"/>
      <c r="G93" s="97"/>
      <c r="H93" s="192">
        <f t="shared" si="10"/>
        <v>0</v>
      </c>
      <c r="I93" s="151"/>
      <c r="J93" s="152"/>
      <c r="K93" s="153"/>
      <c r="L93" s="152"/>
      <c r="M93" s="154"/>
      <c r="N93" s="122"/>
      <c r="O93" s="122"/>
      <c r="P93" s="123"/>
      <c r="Q93" s="123"/>
      <c r="R93" s="12"/>
      <c r="S93" s="12"/>
      <c r="T93" s="13"/>
      <c r="V93" s="27"/>
    </row>
    <row r="94" spans="2:22" s="7" customFormat="1" ht="49.5" customHeight="1">
      <c r="B94" s="204" t="s">
        <v>96</v>
      </c>
      <c r="C94" s="107">
        <f t="shared" si="8"/>
        <v>27</v>
      </c>
      <c r="D94" s="116" t="s">
        <v>114</v>
      </c>
      <c r="E94" s="97"/>
      <c r="F94" s="97"/>
      <c r="G94" s="97"/>
      <c r="H94" s="192">
        <f t="shared" si="10"/>
        <v>0</v>
      </c>
      <c r="I94" s="151"/>
      <c r="J94" s="152"/>
      <c r="K94" s="153"/>
      <c r="L94" s="152"/>
      <c r="M94" s="154"/>
      <c r="N94" s="122"/>
      <c r="O94" s="122"/>
      <c r="P94" s="123"/>
      <c r="Q94" s="123"/>
      <c r="R94" s="12"/>
      <c r="S94" s="12"/>
      <c r="T94" s="13"/>
      <c r="V94" s="27"/>
    </row>
    <row r="95" spans="2:22" s="7" customFormat="1" ht="49.5" customHeight="1">
      <c r="B95" s="204" t="s">
        <v>96</v>
      </c>
      <c r="C95" s="107">
        <f t="shared" si="8"/>
        <v>28</v>
      </c>
      <c r="D95" s="116" t="s">
        <v>114</v>
      </c>
      <c r="E95" s="97"/>
      <c r="F95" s="97"/>
      <c r="G95" s="97"/>
      <c r="H95" s="192">
        <f t="shared" si="10"/>
        <v>0</v>
      </c>
      <c r="I95" s="151"/>
      <c r="J95" s="152"/>
      <c r="K95" s="153"/>
      <c r="L95" s="152"/>
      <c r="M95" s="154"/>
      <c r="N95" s="122"/>
      <c r="O95" s="122"/>
      <c r="P95" s="123"/>
      <c r="Q95" s="123"/>
      <c r="R95" s="12"/>
      <c r="S95" s="12"/>
      <c r="T95" s="13"/>
      <c r="V95" s="27"/>
    </row>
    <row r="96" spans="2:22" s="7" customFormat="1" ht="49.5" customHeight="1">
      <c r="B96" s="204" t="s">
        <v>96</v>
      </c>
      <c r="C96" s="107">
        <f t="shared" si="8"/>
        <v>29</v>
      </c>
      <c r="D96" s="116" t="s">
        <v>114</v>
      </c>
      <c r="E96" s="97"/>
      <c r="F96" s="97"/>
      <c r="G96" s="97"/>
      <c r="H96" s="192">
        <f t="shared" si="10"/>
        <v>0</v>
      </c>
      <c r="I96" s="151"/>
      <c r="J96" s="152"/>
      <c r="K96" s="153"/>
      <c r="L96" s="152"/>
      <c r="M96" s="154"/>
      <c r="N96" s="122"/>
      <c r="O96" s="122"/>
      <c r="P96" s="123"/>
      <c r="Q96" s="123"/>
      <c r="R96" s="12"/>
      <c r="S96" s="12"/>
      <c r="T96" s="13"/>
      <c r="V96" s="27"/>
    </row>
    <row r="97" spans="2:22" s="7" customFormat="1" ht="49.5" customHeight="1" thickBot="1">
      <c r="B97" s="204" t="s">
        <v>96</v>
      </c>
      <c r="C97" s="107">
        <f t="shared" si="8"/>
        <v>30</v>
      </c>
      <c r="D97" s="116" t="s">
        <v>114</v>
      </c>
      <c r="E97" s="97"/>
      <c r="F97" s="97"/>
      <c r="G97" s="97"/>
      <c r="H97" s="192">
        <f t="shared" si="10"/>
        <v>0</v>
      </c>
      <c r="I97" s="151"/>
      <c r="J97" s="152"/>
      <c r="K97" s="153"/>
      <c r="L97" s="152"/>
      <c r="M97" s="154"/>
      <c r="N97" s="122"/>
      <c r="O97" s="122"/>
      <c r="P97" s="123"/>
      <c r="Q97" s="123"/>
      <c r="R97" s="12"/>
      <c r="S97" s="12"/>
      <c r="T97" s="13"/>
      <c r="U97" s="113" t="s">
        <v>93</v>
      </c>
      <c r="V97" s="27"/>
    </row>
    <row r="98" spans="2:22" s="7" customFormat="1" ht="49.5" hidden="1" customHeight="1">
      <c r="B98" s="204" t="s">
        <v>96</v>
      </c>
      <c r="C98" s="107">
        <f t="shared" si="8"/>
        <v>31</v>
      </c>
      <c r="D98" s="116" t="s">
        <v>114</v>
      </c>
      <c r="E98" s="97"/>
      <c r="F98" s="97"/>
      <c r="G98" s="97"/>
      <c r="H98" s="192">
        <f t="shared" si="10"/>
        <v>0</v>
      </c>
      <c r="I98" s="151"/>
      <c r="J98" s="152"/>
      <c r="K98" s="153"/>
      <c r="L98" s="152"/>
      <c r="M98" s="154"/>
      <c r="N98" s="122"/>
      <c r="O98" s="122"/>
      <c r="P98" s="123"/>
      <c r="Q98" s="123"/>
      <c r="R98" s="12"/>
      <c r="S98" s="12"/>
      <c r="T98" s="13"/>
      <c r="V98" s="27"/>
    </row>
    <row r="99" spans="2:22" s="7" customFormat="1" ht="49.5" hidden="1" customHeight="1">
      <c r="B99" s="204" t="s">
        <v>96</v>
      </c>
      <c r="C99" s="107">
        <f t="shared" si="8"/>
        <v>32</v>
      </c>
      <c r="D99" s="116" t="s">
        <v>114</v>
      </c>
      <c r="E99" s="97"/>
      <c r="F99" s="97"/>
      <c r="G99" s="97"/>
      <c r="H99" s="192">
        <f t="shared" si="10"/>
        <v>0</v>
      </c>
      <c r="I99" s="151"/>
      <c r="J99" s="152"/>
      <c r="K99" s="153"/>
      <c r="L99" s="152"/>
      <c r="M99" s="154"/>
      <c r="N99" s="122"/>
      <c r="O99" s="122"/>
      <c r="P99" s="123"/>
      <c r="Q99" s="123"/>
      <c r="R99" s="12"/>
      <c r="S99" s="12"/>
      <c r="T99" s="13"/>
      <c r="V99" s="27"/>
    </row>
    <row r="100" spans="2:22" s="7" customFormat="1" ht="49.5" hidden="1" customHeight="1">
      <c r="B100" s="204" t="s">
        <v>96</v>
      </c>
      <c r="C100" s="107">
        <f t="shared" si="8"/>
        <v>33</v>
      </c>
      <c r="D100" s="116" t="s">
        <v>114</v>
      </c>
      <c r="E100" s="97"/>
      <c r="F100" s="97"/>
      <c r="G100" s="97"/>
      <c r="H100" s="192">
        <f t="shared" si="10"/>
        <v>0</v>
      </c>
      <c r="I100" s="151"/>
      <c r="J100" s="152"/>
      <c r="K100" s="153"/>
      <c r="L100" s="152"/>
      <c r="M100" s="154"/>
      <c r="N100" s="122"/>
      <c r="O100" s="122"/>
      <c r="P100" s="123"/>
      <c r="Q100" s="123"/>
      <c r="R100" s="12"/>
      <c r="S100" s="12"/>
      <c r="T100" s="13"/>
      <c r="V100" s="27"/>
    </row>
    <row r="101" spans="2:22" s="7" customFormat="1" ht="49.5" hidden="1" customHeight="1">
      <c r="B101" s="204" t="s">
        <v>96</v>
      </c>
      <c r="C101" s="107">
        <f t="shared" si="8"/>
        <v>34</v>
      </c>
      <c r="D101" s="116" t="s">
        <v>114</v>
      </c>
      <c r="E101" s="97"/>
      <c r="F101" s="97"/>
      <c r="G101" s="97"/>
      <c r="H101" s="192">
        <f t="shared" si="10"/>
        <v>0</v>
      </c>
      <c r="I101" s="151"/>
      <c r="J101" s="152"/>
      <c r="K101" s="153"/>
      <c r="L101" s="152"/>
      <c r="M101" s="154"/>
      <c r="N101" s="122"/>
      <c r="O101" s="122"/>
      <c r="P101" s="123"/>
      <c r="Q101" s="123"/>
      <c r="R101" s="12"/>
      <c r="S101" s="12"/>
      <c r="T101" s="13"/>
      <c r="V101" s="27"/>
    </row>
    <row r="102" spans="2:22" s="7" customFormat="1" ht="49.5" hidden="1" customHeight="1">
      <c r="B102" s="204" t="s">
        <v>96</v>
      </c>
      <c r="C102" s="107">
        <f t="shared" si="8"/>
        <v>35</v>
      </c>
      <c r="D102" s="116" t="s">
        <v>114</v>
      </c>
      <c r="E102" s="97"/>
      <c r="F102" s="97"/>
      <c r="G102" s="97"/>
      <c r="H102" s="192">
        <f t="shared" si="10"/>
        <v>0</v>
      </c>
      <c r="I102" s="151"/>
      <c r="J102" s="152"/>
      <c r="K102" s="153"/>
      <c r="L102" s="152"/>
      <c r="M102" s="154"/>
      <c r="N102" s="122"/>
      <c r="O102" s="122"/>
      <c r="P102" s="123"/>
      <c r="Q102" s="123"/>
      <c r="R102" s="12"/>
      <c r="S102" s="12"/>
      <c r="T102" s="13"/>
      <c r="V102" s="27"/>
    </row>
    <row r="103" spans="2:22" s="7" customFormat="1" ht="49.5" hidden="1" customHeight="1">
      <c r="B103" s="204" t="s">
        <v>96</v>
      </c>
      <c r="C103" s="107">
        <f t="shared" si="8"/>
        <v>36</v>
      </c>
      <c r="D103" s="116" t="s">
        <v>114</v>
      </c>
      <c r="E103" s="97"/>
      <c r="F103" s="97"/>
      <c r="G103" s="97"/>
      <c r="H103" s="192">
        <f t="shared" si="10"/>
        <v>0</v>
      </c>
      <c r="I103" s="151"/>
      <c r="J103" s="152"/>
      <c r="K103" s="153"/>
      <c r="L103" s="152"/>
      <c r="M103" s="154"/>
      <c r="N103" s="122"/>
      <c r="O103" s="122"/>
      <c r="P103" s="123"/>
      <c r="Q103" s="123"/>
      <c r="R103" s="12"/>
      <c r="S103" s="12"/>
      <c r="T103" s="13"/>
      <c r="V103" s="27"/>
    </row>
    <row r="104" spans="2:22" s="7" customFormat="1" ht="49.5" hidden="1" customHeight="1">
      <c r="B104" s="204" t="s">
        <v>96</v>
      </c>
      <c r="C104" s="107">
        <f t="shared" si="8"/>
        <v>37</v>
      </c>
      <c r="D104" s="116" t="s">
        <v>114</v>
      </c>
      <c r="E104" s="97"/>
      <c r="F104" s="97"/>
      <c r="G104" s="97"/>
      <c r="H104" s="192">
        <f t="shared" si="10"/>
        <v>0</v>
      </c>
      <c r="I104" s="151"/>
      <c r="J104" s="152"/>
      <c r="K104" s="153"/>
      <c r="L104" s="152"/>
      <c r="M104" s="154"/>
      <c r="N104" s="122"/>
      <c r="O104" s="122"/>
      <c r="P104" s="123"/>
      <c r="Q104" s="123"/>
      <c r="R104" s="12"/>
      <c r="S104" s="12"/>
      <c r="T104" s="13"/>
      <c r="V104" s="27"/>
    </row>
    <row r="105" spans="2:22" s="7" customFormat="1" ht="49.5" hidden="1" customHeight="1">
      <c r="B105" s="204" t="s">
        <v>96</v>
      </c>
      <c r="C105" s="107">
        <f t="shared" si="8"/>
        <v>38</v>
      </c>
      <c r="D105" s="116" t="s">
        <v>114</v>
      </c>
      <c r="E105" s="97"/>
      <c r="F105" s="97"/>
      <c r="G105" s="97"/>
      <c r="H105" s="192">
        <f t="shared" si="10"/>
        <v>0</v>
      </c>
      <c r="I105" s="151"/>
      <c r="J105" s="152"/>
      <c r="K105" s="153"/>
      <c r="L105" s="152"/>
      <c r="M105" s="154"/>
      <c r="N105" s="122"/>
      <c r="O105" s="122"/>
      <c r="P105" s="123"/>
      <c r="Q105" s="123"/>
      <c r="R105" s="12"/>
      <c r="S105" s="12"/>
      <c r="T105" s="13"/>
      <c r="V105" s="27"/>
    </row>
    <row r="106" spans="2:22" s="7" customFormat="1" ht="49.5" hidden="1" customHeight="1">
      <c r="B106" s="204" t="s">
        <v>96</v>
      </c>
      <c r="C106" s="107">
        <f t="shared" si="8"/>
        <v>39</v>
      </c>
      <c r="D106" s="116" t="s">
        <v>114</v>
      </c>
      <c r="E106" s="97"/>
      <c r="F106" s="97"/>
      <c r="G106" s="97"/>
      <c r="H106" s="192">
        <f t="shared" si="10"/>
        <v>0</v>
      </c>
      <c r="I106" s="151"/>
      <c r="J106" s="152"/>
      <c r="K106" s="153"/>
      <c r="L106" s="152"/>
      <c r="M106" s="154"/>
      <c r="N106" s="122"/>
      <c r="O106" s="122"/>
      <c r="P106" s="123"/>
      <c r="Q106" s="123"/>
      <c r="R106" s="12"/>
      <c r="S106" s="12"/>
      <c r="T106" s="13"/>
      <c r="V106" s="27"/>
    </row>
    <row r="107" spans="2:22" s="7" customFormat="1" ht="49.5" hidden="1" customHeight="1">
      <c r="B107" s="204" t="s">
        <v>96</v>
      </c>
      <c r="C107" s="107">
        <f t="shared" si="8"/>
        <v>40</v>
      </c>
      <c r="D107" s="116" t="s">
        <v>114</v>
      </c>
      <c r="E107" s="97"/>
      <c r="F107" s="97"/>
      <c r="G107" s="97"/>
      <c r="H107" s="192">
        <f t="shared" si="10"/>
        <v>0</v>
      </c>
      <c r="I107" s="151"/>
      <c r="J107" s="152"/>
      <c r="K107" s="153"/>
      <c r="L107" s="152"/>
      <c r="M107" s="154"/>
      <c r="N107" s="122"/>
      <c r="O107" s="122"/>
      <c r="P107" s="123"/>
      <c r="Q107" s="123"/>
      <c r="R107" s="12"/>
      <c r="S107" s="12"/>
      <c r="T107" s="13"/>
      <c r="V107" s="27"/>
    </row>
    <row r="108" spans="2:22" s="7" customFormat="1" ht="49.5" hidden="1" customHeight="1">
      <c r="B108" s="204" t="s">
        <v>96</v>
      </c>
      <c r="C108" s="107">
        <f t="shared" si="8"/>
        <v>41</v>
      </c>
      <c r="D108" s="116" t="s">
        <v>114</v>
      </c>
      <c r="E108" s="97"/>
      <c r="F108" s="97"/>
      <c r="G108" s="97"/>
      <c r="H108" s="192">
        <f t="shared" si="10"/>
        <v>0</v>
      </c>
      <c r="I108" s="151"/>
      <c r="J108" s="152"/>
      <c r="K108" s="153"/>
      <c r="L108" s="152"/>
      <c r="M108" s="154"/>
      <c r="N108" s="122"/>
      <c r="O108" s="122"/>
      <c r="P108" s="123"/>
      <c r="Q108" s="123"/>
      <c r="R108" s="12"/>
      <c r="S108" s="12"/>
      <c r="T108" s="13"/>
      <c r="V108" s="27"/>
    </row>
    <row r="109" spans="2:22" s="7" customFormat="1" ht="49.5" hidden="1" customHeight="1">
      <c r="B109" s="204" t="s">
        <v>96</v>
      </c>
      <c r="C109" s="107">
        <f t="shared" si="8"/>
        <v>42</v>
      </c>
      <c r="D109" s="116" t="s">
        <v>114</v>
      </c>
      <c r="E109" s="97"/>
      <c r="F109" s="97"/>
      <c r="G109" s="97"/>
      <c r="H109" s="192">
        <f t="shared" si="10"/>
        <v>0</v>
      </c>
      <c r="I109" s="151"/>
      <c r="J109" s="152"/>
      <c r="K109" s="153"/>
      <c r="L109" s="152"/>
      <c r="M109" s="154"/>
      <c r="N109" s="122"/>
      <c r="O109" s="122"/>
      <c r="P109" s="123"/>
      <c r="Q109" s="123"/>
      <c r="R109" s="12"/>
      <c r="S109" s="12"/>
      <c r="T109" s="13"/>
      <c r="V109" s="27"/>
    </row>
    <row r="110" spans="2:22" s="7" customFormat="1" ht="49.5" hidden="1" customHeight="1">
      <c r="B110" s="204" t="s">
        <v>96</v>
      </c>
      <c r="C110" s="107">
        <f t="shared" si="8"/>
        <v>43</v>
      </c>
      <c r="D110" s="116" t="s">
        <v>114</v>
      </c>
      <c r="E110" s="97"/>
      <c r="F110" s="97"/>
      <c r="G110" s="97"/>
      <c r="H110" s="192">
        <f t="shared" si="10"/>
        <v>0</v>
      </c>
      <c r="I110" s="151"/>
      <c r="J110" s="152"/>
      <c r="K110" s="153"/>
      <c r="L110" s="152"/>
      <c r="M110" s="154"/>
      <c r="N110" s="122"/>
      <c r="O110" s="122"/>
      <c r="P110" s="123"/>
      <c r="Q110" s="123"/>
      <c r="R110" s="12"/>
      <c r="S110" s="12"/>
      <c r="T110" s="13"/>
      <c r="V110" s="27"/>
    </row>
    <row r="111" spans="2:22" s="7" customFormat="1" ht="49.5" hidden="1" customHeight="1">
      <c r="B111" s="204" t="s">
        <v>96</v>
      </c>
      <c r="C111" s="107">
        <f t="shared" si="8"/>
        <v>44</v>
      </c>
      <c r="D111" s="116" t="s">
        <v>114</v>
      </c>
      <c r="E111" s="97"/>
      <c r="F111" s="97"/>
      <c r="G111" s="97"/>
      <c r="H111" s="192">
        <f t="shared" si="10"/>
        <v>0</v>
      </c>
      <c r="I111" s="151"/>
      <c r="J111" s="152"/>
      <c r="K111" s="153"/>
      <c r="L111" s="152"/>
      <c r="M111" s="154"/>
      <c r="N111" s="122"/>
      <c r="O111" s="122"/>
      <c r="P111" s="123"/>
      <c r="Q111" s="123"/>
      <c r="R111" s="12"/>
      <c r="S111" s="12"/>
      <c r="T111" s="13"/>
      <c r="V111" s="27"/>
    </row>
    <row r="112" spans="2:22" s="7" customFormat="1" ht="49.5" hidden="1" customHeight="1">
      <c r="B112" s="204" t="s">
        <v>96</v>
      </c>
      <c r="C112" s="107">
        <f t="shared" si="8"/>
        <v>45</v>
      </c>
      <c r="D112" s="116" t="s">
        <v>114</v>
      </c>
      <c r="E112" s="97"/>
      <c r="F112" s="97"/>
      <c r="G112" s="97"/>
      <c r="H112" s="192">
        <f t="shared" si="10"/>
        <v>0</v>
      </c>
      <c r="I112" s="151"/>
      <c r="J112" s="152"/>
      <c r="K112" s="153"/>
      <c r="L112" s="152"/>
      <c r="M112" s="154"/>
      <c r="N112" s="122"/>
      <c r="O112" s="122"/>
      <c r="P112" s="123"/>
      <c r="Q112" s="123"/>
      <c r="R112" s="12"/>
      <c r="S112" s="12"/>
      <c r="T112" s="13"/>
      <c r="V112" s="27"/>
    </row>
    <row r="113" spans="2:22" s="7" customFormat="1" ht="49.5" hidden="1" customHeight="1">
      <c r="B113" s="204" t="s">
        <v>96</v>
      </c>
      <c r="C113" s="107">
        <f t="shared" si="8"/>
        <v>46</v>
      </c>
      <c r="D113" s="116" t="s">
        <v>114</v>
      </c>
      <c r="E113" s="97"/>
      <c r="F113" s="97"/>
      <c r="G113" s="97"/>
      <c r="H113" s="192">
        <f t="shared" si="10"/>
        <v>0</v>
      </c>
      <c r="I113" s="151"/>
      <c r="J113" s="152"/>
      <c r="K113" s="153"/>
      <c r="L113" s="152"/>
      <c r="M113" s="154"/>
      <c r="N113" s="122"/>
      <c r="O113" s="122"/>
      <c r="P113" s="123"/>
      <c r="Q113" s="123"/>
      <c r="R113" s="12"/>
      <c r="S113" s="12"/>
      <c r="T113" s="13"/>
      <c r="V113" s="27"/>
    </row>
    <row r="114" spans="2:22" s="7" customFormat="1" ht="49.5" hidden="1" customHeight="1">
      <c r="B114" s="204" t="s">
        <v>96</v>
      </c>
      <c r="C114" s="107">
        <f t="shared" si="8"/>
        <v>47</v>
      </c>
      <c r="D114" s="116" t="s">
        <v>114</v>
      </c>
      <c r="E114" s="97"/>
      <c r="F114" s="97"/>
      <c r="G114" s="97"/>
      <c r="H114" s="192">
        <f t="shared" si="10"/>
        <v>0</v>
      </c>
      <c r="I114" s="151"/>
      <c r="J114" s="152"/>
      <c r="K114" s="153"/>
      <c r="L114" s="152"/>
      <c r="M114" s="154"/>
      <c r="N114" s="122"/>
      <c r="O114" s="122"/>
      <c r="P114" s="123"/>
      <c r="Q114" s="123"/>
      <c r="R114" s="12"/>
      <c r="S114" s="12"/>
      <c r="T114" s="13"/>
      <c r="V114" s="27"/>
    </row>
    <row r="115" spans="2:22" s="7" customFormat="1" ht="49.5" hidden="1" customHeight="1">
      <c r="B115" s="204" t="s">
        <v>96</v>
      </c>
      <c r="C115" s="107">
        <f t="shared" si="8"/>
        <v>48</v>
      </c>
      <c r="D115" s="116" t="s">
        <v>114</v>
      </c>
      <c r="E115" s="97"/>
      <c r="F115" s="97"/>
      <c r="G115" s="97"/>
      <c r="H115" s="192">
        <f t="shared" si="10"/>
        <v>0</v>
      </c>
      <c r="I115" s="151"/>
      <c r="J115" s="152"/>
      <c r="K115" s="153"/>
      <c r="L115" s="152"/>
      <c r="M115" s="154"/>
      <c r="N115" s="122"/>
      <c r="O115" s="122"/>
      <c r="P115" s="123"/>
      <c r="Q115" s="123"/>
      <c r="R115" s="12"/>
      <c r="S115" s="12"/>
      <c r="T115" s="13"/>
      <c r="V115" s="27"/>
    </row>
    <row r="116" spans="2:22" s="7" customFormat="1" ht="49.5" hidden="1" customHeight="1">
      <c r="B116" s="204" t="s">
        <v>96</v>
      </c>
      <c r="C116" s="107">
        <f t="shared" si="8"/>
        <v>49</v>
      </c>
      <c r="D116" s="116" t="s">
        <v>114</v>
      </c>
      <c r="E116" s="97"/>
      <c r="F116" s="97"/>
      <c r="G116" s="97"/>
      <c r="H116" s="192">
        <f t="shared" si="10"/>
        <v>0</v>
      </c>
      <c r="I116" s="151"/>
      <c r="J116" s="152"/>
      <c r="K116" s="153"/>
      <c r="L116" s="152"/>
      <c r="M116" s="154"/>
      <c r="N116" s="122"/>
      <c r="O116" s="122"/>
      <c r="P116" s="123"/>
      <c r="Q116" s="123"/>
      <c r="R116" s="12"/>
      <c r="S116" s="12"/>
      <c r="T116" s="13"/>
      <c r="V116" s="27"/>
    </row>
    <row r="117" spans="2:22" s="7" customFormat="1" ht="49.5" hidden="1" customHeight="1">
      <c r="B117" s="204" t="s">
        <v>96</v>
      </c>
      <c r="C117" s="107">
        <f t="shared" si="8"/>
        <v>50</v>
      </c>
      <c r="D117" s="116" t="s">
        <v>114</v>
      </c>
      <c r="E117" s="97"/>
      <c r="F117" s="97"/>
      <c r="G117" s="97"/>
      <c r="H117" s="192">
        <f t="shared" si="10"/>
        <v>0</v>
      </c>
      <c r="I117" s="151"/>
      <c r="J117" s="152"/>
      <c r="K117" s="153"/>
      <c r="L117" s="152"/>
      <c r="M117" s="154"/>
      <c r="N117" s="122"/>
      <c r="O117" s="122"/>
      <c r="P117" s="123"/>
      <c r="Q117" s="123"/>
      <c r="R117" s="12"/>
      <c r="S117" s="12"/>
      <c r="T117" s="13"/>
      <c r="V117" s="27"/>
    </row>
    <row r="118" spans="2:22" s="7" customFormat="1" ht="49.5" hidden="1" customHeight="1">
      <c r="B118" s="204" t="s">
        <v>96</v>
      </c>
      <c r="C118" s="107">
        <f t="shared" si="8"/>
        <v>51</v>
      </c>
      <c r="D118" s="116" t="s">
        <v>114</v>
      </c>
      <c r="E118" s="97"/>
      <c r="F118" s="97"/>
      <c r="G118" s="97"/>
      <c r="H118" s="192">
        <f t="shared" si="10"/>
        <v>0</v>
      </c>
      <c r="I118" s="151"/>
      <c r="J118" s="152"/>
      <c r="K118" s="153"/>
      <c r="L118" s="152"/>
      <c r="M118" s="154"/>
      <c r="N118" s="122"/>
      <c r="O118" s="122"/>
      <c r="P118" s="123"/>
      <c r="Q118" s="123"/>
      <c r="R118" s="12"/>
      <c r="S118" s="12"/>
      <c r="T118" s="13"/>
      <c r="V118" s="27"/>
    </row>
    <row r="119" spans="2:22" s="7" customFormat="1" ht="49.5" hidden="1" customHeight="1">
      <c r="B119" s="204" t="s">
        <v>96</v>
      </c>
      <c r="C119" s="107">
        <f t="shared" si="8"/>
        <v>52</v>
      </c>
      <c r="D119" s="116" t="s">
        <v>114</v>
      </c>
      <c r="E119" s="97"/>
      <c r="F119" s="97"/>
      <c r="G119" s="97"/>
      <c r="H119" s="192">
        <f t="shared" si="9"/>
        <v>0</v>
      </c>
      <c r="I119" s="151"/>
      <c r="J119" s="152"/>
      <c r="K119" s="153"/>
      <c r="L119" s="152"/>
      <c r="M119" s="154"/>
      <c r="N119" s="122"/>
      <c r="O119" s="122"/>
      <c r="P119" s="123"/>
      <c r="Q119" s="123"/>
      <c r="R119" s="12"/>
      <c r="S119" s="12"/>
      <c r="T119" s="13"/>
      <c r="V119" s="27"/>
    </row>
    <row r="120" spans="2:22" s="7" customFormat="1" ht="49.5" hidden="1" customHeight="1">
      <c r="B120" s="204" t="s">
        <v>96</v>
      </c>
      <c r="C120" s="107">
        <f t="shared" si="8"/>
        <v>53</v>
      </c>
      <c r="D120" s="116" t="s">
        <v>114</v>
      </c>
      <c r="E120" s="97"/>
      <c r="F120" s="97"/>
      <c r="G120" s="97"/>
      <c r="H120" s="192">
        <f t="shared" si="9"/>
        <v>0</v>
      </c>
      <c r="I120" s="151"/>
      <c r="J120" s="152"/>
      <c r="K120" s="153"/>
      <c r="L120" s="152"/>
      <c r="M120" s="154"/>
      <c r="N120" s="122"/>
      <c r="O120" s="122"/>
      <c r="P120" s="123"/>
      <c r="Q120" s="123"/>
      <c r="R120" s="12"/>
      <c r="S120" s="12"/>
      <c r="T120" s="13"/>
      <c r="V120" s="27"/>
    </row>
    <row r="121" spans="2:22" s="7" customFormat="1" ht="49.5" hidden="1" customHeight="1">
      <c r="B121" s="204" t="s">
        <v>96</v>
      </c>
      <c r="C121" s="107">
        <f t="shared" si="8"/>
        <v>54</v>
      </c>
      <c r="D121" s="116" t="s">
        <v>114</v>
      </c>
      <c r="E121" s="97"/>
      <c r="F121" s="97"/>
      <c r="G121" s="97"/>
      <c r="H121" s="192">
        <f t="shared" si="9"/>
        <v>0</v>
      </c>
      <c r="I121" s="151"/>
      <c r="J121" s="152"/>
      <c r="K121" s="153"/>
      <c r="L121" s="152"/>
      <c r="M121" s="154"/>
      <c r="N121" s="122"/>
      <c r="O121" s="122"/>
      <c r="P121" s="123"/>
      <c r="Q121" s="123"/>
      <c r="R121" s="10"/>
      <c r="S121" s="10"/>
      <c r="T121" s="11"/>
      <c r="V121" s="27"/>
    </row>
    <row r="122" spans="2:22" s="7" customFormat="1" ht="49.5" hidden="1" customHeight="1">
      <c r="B122" s="204" t="s">
        <v>96</v>
      </c>
      <c r="C122" s="107">
        <f t="shared" si="8"/>
        <v>55</v>
      </c>
      <c r="D122" s="116" t="s">
        <v>114</v>
      </c>
      <c r="E122" s="97"/>
      <c r="F122" s="97"/>
      <c r="G122" s="97"/>
      <c r="H122" s="192">
        <f t="shared" ref="H122:H126" si="11">IF(L122&lt;=0,I122*J122,I122*J122*L122)</f>
        <v>0</v>
      </c>
      <c r="I122" s="151"/>
      <c r="J122" s="152"/>
      <c r="K122" s="153"/>
      <c r="L122" s="152"/>
      <c r="M122" s="154"/>
      <c r="N122" s="122"/>
      <c r="O122" s="122"/>
      <c r="P122" s="123"/>
      <c r="Q122" s="123"/>
      <c r="R122" s="12"/>
      <c r="S122" s="12"/>
      <c r="T122" s="13"/>
      <c r="V122" s="27"/>
    </row>
    <row r="123" spans="2:22" s="7" customFormat="1" ht="49.5" hidden="1" customHeight="1">
      <c r="B123" s="204" t="s">
        <v>96</v>
      </c>
      <c r="C123" s="107">
        <f t="shared" si="8"/>
        <v>56</v>
      </c>
      <c r="D123" s="116" t="s">
        <v>114</v>
      </c>
      <c r="E123" s="97"/>
      <c r="F123" s="97"/>
      <c r="G123" s="97"/>
      <c r="H123" s="192">
        <f t="shared" si="11"/>
        <v>0</v>
      </c>
      <c r="I123" s="151"/>
      <c r="J123" s="152"/>
      <c r="K123" s="153"/>
      <c r="L123" s="152"/>
      <c r="M123" s="154"/>
      <c r="N123" s="122"/>
      <c r="O123" s="122"/>
      <c r="P123" s="123"/>
      <c r="Q123" s="123"/>
      <c r="R123" s="12"/>
      <c r="S123" s="12"/>
      <c r="T123" s="13"/>
      <c r="V123" s="27"/>
    </row>
    <row r="124" spans="2:22" s="7" customFormat="1" ht="49.5" hidden="1" customHeight="1">
      <c r="B124" s="204" t="s">
        <v>96</v>
      </c>
      <c r="C124" s="107">
        <f t="shared" si="8"/>
        <v>57</v>
      </c>
      <c r="D124" s="116" t="s">
        <v>114</v>
      </c>
      <c r="E124" s="97"/>
      <c r="F124" s="97"/>
      <c r="G124" s="97"/>
      <c r="H124" s="192">
        <f t="shared" si="11"/>
        <v>0</v>
      </c>
      <c r="I124" s="151"/>
      <c r="J124" s="152"/>
      <c r="K124" s="153"/>
      <c r="L124" s="152"/>
      <c r="M124" s="154"/>
      <c r="N124" s="122"/>
      <c r="O124" s="122"/>
      <c r="P124" s="123"/>
      <c r="Q124" s="123"/>
      <c r="R124" s="12"/>
      <c r="S124" s="12"/>
      <c r="T124" s="13"/>
      <c r="V124" s="27"/>
    </row>
    <row r="125" spans="2:22" s="7" customFormat="1" ht="49.5" hidden="1" customHeight="1">
      <c r="B125" s="204" t="s">
        <v>96</v>
      </c>
      <c r="C125" s="107">
        <f t="shared" si="8"/>
        <v>58</v>
      </c>
      <c r="D125" s="116" t="s">
        <v>114</v>
      </c>
      <c r="E125" s="97"/>
      <c r="F125" s="97"/>
      <c r="G125" s="97"/>
      <c r="H125" s="192">
        <f t="shared" si="11"/>
        <v>0</v>
      </c>
      <c r="I125" s="151"/>
      <c r="J125" s="152"/>
      <c r="K125" s="153"/>
      <c r="L125" s="152"/>
      <c r="M125" s="154"/>
      <c r="N125" s="122"/>
      <c r="O125" s="122"/>
      <c r="P125" s="123"/>
      <c r="Q125" s="123"/>
      <c r="R125" s="12"/>
      <c r="S125" s="12"/>
      <c r="T125" s="13"/>
      <c r="V125" s="27"/>
    </row>
    <row r="126" spans="2:22" s="7" customFormat="1" ht="49.5" hidden="1" customHeight="1">
      <c r="B126" s="204" t="s">
        <v>96</v>
      </c>
      <c r="C126" s="107">
        <f t="shared" si="8"/>
        <v>59</v>
      </c>
      <c r="D126" s="116" t="s">
        <v>114</v>
      </c>
      <c r="E126" s="97"/>
      <c r="F126" s="97"/>
      <c r="G126" s="97"/>
      <c r="H126" s="192">
        <f t="shared" si="11"/>
        <v>0</v>
      </c>
      <c r="I126" s="151"/>
      <c r="J126" s="152"/>
      <c r="K126" s="153"/>
      <c r="L126" s="152"/>
      <c r="M126" s="154"/>
      <c r="N126" s="122"/>
      <c r="O126" s="122"/>
      <c r="P126" s="123"/>
      <c r="Q126" s="123"/>
      <c r="R126" s="10"/>
      <c r="S126" s="10"/>
      <c r="T126" s="11"/>
      <c r="V126" s="27"/>
    </row>
    <row r="127" spans="2:22" s="7" customFormat="1" ht="49.5" hidden="1" customHeight="1" thickBot="1">
      <c r="B127" s="205" t="s">
        <v>180</v>
      </c>
      <c r="C127" s="103">
        <f t="shared" si="8"/>
        <v>60</v>
      </c>
      <c r="D127" s="30" t="s">
        <v>114</v>
      </c>
      <c r="E127" s="99"/>
      <c r="F127" s="99"/>
      <c r="G127" s="99"/>
      <c r="H127" s="193">
        <f t="shared" si="7"/>
        <v>0</v>
      </c>
      <c r="I127" s="156"/>
      <c r="J127" s="157"/>
      <c r="K127" s="158"/>
      <c r="L127" s="157"/>
      <c r="M127" s="160"/>
      <c r="N127" s="124"/>
      <c r="O127" s="124"/>
      <c r="P127" s="125"/>
      <c r="Q127" s="125"/>
      <c r="R127" s="12"/>
      <c r="S127" s="12"/>
      <c r="T127" s="13"/>
      <c r="V127" s="27"/>
    </row>
    <row r="128" spans="2:22" s="7" customFormat="1" ht="49.5" customHeight="1" thickTop="1" thickBot="1">
      <c r="B128" s="206" t="s">
        <v>94</v>
      </c>
      <c r="C128" s="17"/>
      <c r="D128" s="117"/>
      <c r="E128" s="200"/>
      <c r="F128" s="200"/>
      <c r="G128" s="200"/>
      <c r="H128" s="18">
        <f>SUM(H68:H127)</f>
        <v>0</v>
      </c>
      <c r="I128" s="170"/>
      <c r="J128" s="171"/>
      <c r="K128" s="171"/>
      <c r="L128" s="171"/>
      <c r="M128" s="171"/>
      <c r="N128" s="130"/>
      <c r="O128" s="130"/>
      <c r="P128" s="131"/>
      <c r="Q128" s="131"/>
      <c r="R128" s="8"/>
      <c r="S128" s="8"/>
      <c r="T128" s="9"/>
    </row>
    <row r="129" spans="2:22" s="140" customFormat="1" ht="49.5" customHeight="1" thickTop="1">
      <c r="B129" s="207" t="s">
        <v>97</v>
      </c>
      <c r="C129" s="104">
        <v>1</v>
      </c>
      <c r="D129" s="29" t="s">
        <v>98</v>
      </c>
      <c r="E129" s="96"/>
      <c r="F129" s="96"/>
      <c r="G129" s="96"/>
      <c r="H129" s="191">
        <f>IF(L129&lt;=0,I129*J129,I129*J129*L129)</f>
        <v>0</v>
      </c>
      <c r="I129" s="145"/>
      <c r="J129" s="146"/>
      <c r="K129" s="147"/>
      <c r="L129" s="148"/>
      <c r="M129" s="149"/>
      <c r="N129" s="120"/>
      <c r="O129" s="136"/>
      <c r="P129" s="137"/>
      <c r="Q129" s="137"/>
      <c r="R129" s="138"/>
      <c r="S129" s="138"/>
      <c r="T129" s="139"/>
      <c r="V129" s="141"/>
    </row>
    <row r="130" spans="2:22" s="7" customFormat="1" ht="49.5" customHeight="1">
      <c r="B130" s="204" t="s">
        <v>97</v>
      </c>
      <c r="C130" s="107">
        <f>C129+1</f>
        <v>2</v>
      </c>
      <c r="D130" s="116" t="s">
        <v>98</v>
      </c>
      <c r="E130" s="97"/>
      <c r="F130" s="97"/>
      <c r="G130" s="97"/>
      <c r="H130" s="192">
        <f t="shared" ref="H130:H158" si="12">IF(L130&lt;=0,I130*J130,I130*J130*L130)</f>
        <v>0</v>
      </c>
      <c r="I130" s="151"/>
      <c r="J130" s="152"/>
      <c r="K130" s="153"/>
      <c r="L130" s="152"/>
      <c r="M130" s="154"/>
      <c r="N130" s="122"/>
      <c r="O130" s="122"/>
      <c r="P130" s="123"/>
      <c r="Q130" s="123"/>
      <c r="R130" s="10"/>
      <c r="S130" s="10"/>
      <c r="T130" s="11"/>
      <c r="V130" s="27"/>
    </row>
    <row r="131" spans="2:22" s="7" customFormat="1" ht="49.5" customHeight="1">
      <c r="B131" s="204" t="s">
        <v>97</v>
      </c>
      <c r="C131" s="107">
        <f t="shared" ref="C131:C158" si="13">C130+1</f>
        <v>3</v>
      </c>
      <c r="D131" s="116" t="s">
        <v>98</v>
      </c>
      <c r="E131" s="97"/>
      <c r="F131" s="97"/>
      <c r="G131" s="97"/>
      <c r="H131" s="192">
        <f t="shared" si="12"/>
        <v>0</v>
      </c>
      <c r="I131" s="151"/>
      <c r="J131" s="152"/>
      <c r="K131" s="153"/>
      <c r="L131" s="152"/>
      <c r="M131" s="154"/>
      <c r="N131" s="122"/>
      <c r="O131" s="122"/>
      <c r="P131" s="123"/>
      <c r="Q131" s="123"/>
      <c r="R131" s="12"/>
      <c r="S131" s="12"/>
      <c r="T131" s="13"/>
      <c r="V131" s="27"/>
    </row>
    <row r="132" spans="2:22" s="7" customFormat="1" ht="49.5" customHeight="1">
      <c r="B132" s="204" t="s">
        <v>97</v>
      </c>
      <c r="C132" s="107">
        <f t="shared" si="13"/>
        <v>4</v>
      </c>
      <c r="D132" s="116" t="s">
        <v>98</v>
      </c>
      <c r="E132" s="97"/>
      <c r="F132" s="97"/>
      <c r="G132" s="97"/>
      <c r="H132" s="192">
        <f t="shared" si="12"/>
        <v>0</v>
      </c>
      <c r="I132" s="151"/>
      <c r="J132" s="152"/>
      <c r="K132" s="153"/>
      <c r="L132" s="152"/>
      <c r="M132" s="154"/>
      <c r="N132" s="122"/>
      <c r="O132" s="122"/>
      <c r="P132" s="123"/>
      <c r="Q132" s="123"/>
      <c r="R132" s="12"/>
      <c r="S132" s="12"/>
      <c r="T132" s="13"/>
      <c r="V132" s="27"/>
    </row>
    <row r="133" spans="2:22" s="7" customFormat="1" ht="49.5" customHeight="1">
      <c r="B133" s="204" t="s">
        <v>97</v>
      </c>
      <c r="C133" s="107">
        <f t="shared" si="13"/>
        <v>5</v>
      </c>
      <c r="D133" s="116" t="s">
        <v>98</v>
      </c>
      <c r="E133" s="97"/>
      <c r="F133" s="97"/>
      <c r="G133" s="97"/>
      <c r="H133" s="192">
        <f t="shared" si="12"/>
        <v>0</v>
      </c>
      <c r="I133" s="151"/>
      <c r="J133" s="152"/>
      <c r="K133" s="153"/>
      <c r="L133" s="152"/>
      <c r="M133" s="154"/>
      <c r="N133" s="122"/>
      <c r="O133" s="122"/>
      <c r="P133" s="123"/>
      <c r="Q133" s="123"/>
      <c r="R133" s="12"/>
      <c r="S133" s="12"/>
      <c r="T133" s="13"/>
      <c r="V133" s="27"/>
    </row>
    <row r="134" spans="2:22" s="7" customFormat="1" ht="49.5" customHeight="1">
      <c r="B134" s="204" t="s">
        <v>97</v>
      </c>
      <c r="C134" s="107">
        <f t="shared" si="13"/>
        <v>6</v>
      </c>
      <c r="D134" s="116" t="s">
        <v>98</v>
      </c>
      <c r="E134" s="97"/>
      <c r="F134" s="97"/>
      <c r="G134" s="97"/>
      <c r="H134" s="192">
        <f t="shared" si="12"/>
        <v>0</v>
      </c>
      <c r="I134" s="151"/>
      <c r="J134" s="152"/>
      <c r="K134" s="153"/>
      <c r="L134" s="152"/>
      <c r="M134" s="154"/>
      <c r="N134" s="122"/>
      <c r="O134" s="122"/>
      <c r="P134" s="123"/>
      <c r="Q134" s="123"/>
      <c r="R134" s="12"/>
      <c r="S134" s="12"/>
      <c r="T134" s="13"/>
      <c r="V134" s="27"/>
    </row>
    <row r="135" spans="2:22" s="7" customFormat="1" ht="49.5" customHeight="1">
      <c r="B135" s="204" t="s">
        <v>97</v>
      </c>
      <c r="C135" s="107">
        <f t="shared" si="13"/>
        <v>7</v>
      </c>
      <c r="D135" s="116" t="s">
        <v>98</v>
      </c>
      <c r="E135" s="97"/>
      <c r="F135" s="97"/>
      <c r="G135" s="97"/>
      <c r="H135" s="192">
        <f t="shared" ref="H135:H139" si="14">IF(L135&lt;=0,I135*J135,I135*J135*L135)</f>
        <v>0</v>
      </c>
      <c r="I135" s="151"/>
      <c r="J135" s="152"/>
      <c r="K135" s="153"/>
      <c r="L135" s="152"/>
      <c r="M135" s="154"/>
      <c r="N135" s="122"/>
      <c r="O135" s="122"/>
      <c r="P135" s="123"/>
      <c r="Q135" s="123"/>
      <c r="R135" s="10"/>
      <c r="S135" s="10"/>
      <c r="T135" s="11"/>
      <c r="V135" s="27"/>
    </row>
    <row r="136" spans="2:22" s="7" customFormat="1" ht="49.5" customHeight="1">
      <c r="B136" s="204" t="s">
        <v>97</v>
      </c>
      <c r="C136" s="107">
        <f t="shared" si="13"/>
        <v>8</v>
      </c>
      <c r="D136" s="116" t="s">
        <v>98</v>
      </c>
      <c r="E136" s="97"/>
      <c r="F136" s="97"/>
      <c r="G136" s="97"/>
      <c r="H136" s="192">
        <f t="shared" si="14"/>
        <v>0</v>
      </c>
      <c r="I136" s="151"/>
      <c r="J136" s="152"/>
      <c r="K136" s="153"/>
      <c r="L136" s="152"/>
      <c r="M136" s="154"/>
      <c r="N136" s="122"/>
      <c r="O136" s="122"/>
      <c r="P136" s="123"/>
      <c r="Q136" s="123"/>
      <c r="R136" s="12"/>
      <c r="S136" s="12"/>
      <c r="T136" s="13"/>
      <c r="V136" s="27"/>
    </row>
    <row r="137" spans="2:22" s="7" customFormat="1" ht="49.5" customHeight="1">
      <c r="B137" s="204" t="s">
        <v>97</v>
      </c>
      <c r="C137" s="107">
        <f t="shared" si="13"/>
        <v>9</v>
      </c>
      <c r="D137" s="116" t="s">
        <v>98</v>
      </c>
      <c r="E137" s="97"/>
      <c r="F137" s="97"/>
      <c r="G137" s="97"/>
      <c r="H137" s="192">
        <f t="shared" si="14"/>
        <v>0</v>
      </c>
      <c r="I137" s="151"/>
      <c r="J137" s="152"/>
      <c r="K137" s="153"/>
      <c r="L137" s="152"/>
      <c r="M137" s="154"/>
      <c r="N137" s="122"/>
      <c r="O137" s="122"/>
      <c r="P137" s="123"/>
      <c r="Q137" s="123"/>
      <c r="R137" s="12"/>
      <c r="S137" s="12"/>
      <c r="T137" s="13"/>
      <c r="V137" s="27"/>
    </row>
    <row r="138" spans="2:22" s="7" customFormat="1" ht="49.5" customHeight="1">
      <c r="B138" s="204" t="s">
        <v>97</v>
      </c>
      <c r="C138" s="107">
        <f t="shared" si="13"/>
        <v>10</v>
      </c>
      <c r="D138" s="116" t="s">
        <v>98</v>
      </c>
      <c r="E138" s="97"/>
      <c r="F138" s="97"/>
      <c r="G138" s="97"/>
      <c r="H138" s="192">
        <f t="shared" si="14"/>
        <v>0</v>
      </c>
      <c r="I138" s="151"/>
      <c r="J138" s="152"/>
      <c r="K138" s="153"/>
      <c r="L138" s="152"/>
      <c r="M138" s="154"/>
      <c r="N138" s="122"/>
      <c r="O138" s="122"/>
      <c r="P138" s="123"/>
      <c r="Q138" s="123"/>
      <c r="R138" s="12"/>
      <c r="S138" s="12"/>
      <c r="T138" s="13"/>
      <c r="V138" s="27"/>
    </row>
    <row r="139" spans="2:22" s="7" customFormat="1" ht="49.5" customHeight="1">
      <c r="B139" s="204" t="s">
        <v>97</v>
      </c>
      <c r="C139" s="107">
        <f t="shared" si="13"/>
        <v>11</v>
      </c>
      <c r="D139" s="116" t="s">
        <v>98</v>
      </c>
      <c r="E139" s="97"/>
      <c r="F139" s="97"/>
      <c r="G139" s="97"/>
      <c r="H139" s="192">
        <f t="shared" si="14"/>
        <v>0</v>
      </c>
      <c r="I139" s="151"/>
      <c r="J139" s="152"/>
      <c r="K139" s="153"/>
      <c r="L139" s="152"/>
      <c r="M139" s="154"/>
      <c r="N139" s="122"/>
      <c r="O139" s="122"/>
      <c r="P139" s="123"/>
      <c r="Q139" s="123"/>
      <c r="R139" s="12"/>
      <c r="S139" s="12"/>
      <c r="T139" s="13"/>
      <c r="V139" s="27"/>
    </row>
    <row r="140" spans="2:22" s="7" customFormat="1" ht="49.5" customHeight="1">
      <c r="B140" s="204" t="s">
        <v>97</v>
      </c>
      <c r="C140" s="107">
        <f t="shared" si="13"/>
        <v>12</v>
      </c>
      <c r="D140" s="116" t="s">
        <v>98</v>
      </c>
      <c r="E140" s="97"/>
      <c r="F140" s="97"/>
      <c r="G140" s="97"/>
      <c r="H140" s="192">
        <f t="shared" si="12"/>
        <v>0</v>
      </c>
      <c r="I140" s="151"/>
      <c r="J140" s="152"/>
      <c r="K140" s="153"/>
      <c r="L140" s="152"/>
      <c r="M140" s="154"/>
      <c r="N140" s="122"/>
      <c r="O140" s="122"/>
      <c r="P140" s="123"/>
      <c r="Q140" s="123"/>
      <c r="R140" s="12"/>
      <c r="S140" s="12"/>
      <c r="T140" s="13"/>
      <c r="V140" s="27"/>
    </row>
    <row r="141" spans="2:22" s="7" customFormat="1" ht="49.5" customHeight="1">
      <c r="B141" s="204" t="s">
        <v>97</v>
      </c>
      <c r="C141" s="107">
        <f t="shared" si="13"/>
        <v>13</v>
      </c>
      <c r="D141" s="116" t="s">
        <v>98</v>
      </c>
      <c r="E141" s="97"/>
      <c r="F141" s="97"/>
      <c r="G141" s="97"/>
      <c r="H141" s="192">
        <f t="shared" ref="H141:H155" si="15">IF(L141&lt;=0,I141*J141,I141*J141*L141)</f>
        <v>0</v>
      </c>
      <c r="I141" s="151"/>
      <c r="J141" s="152"/>
      <c r="K141" s="153"/>
      <c r="L141" s="152"/>
      <c r="M141" s="154"/>
      <c r="N141" s="122"/>
      <c r="O141" s="122"/>
      <c r="P141" s="123"/>
      <c r="Q141" s="123"/>
      <c r="R141" s="10"/>
      <c r="S141" s="10"/>
      <c r="T141" s="11"/>
      <c r="V141" s="27"/>
    </row>
    <row r="142" spans="2:22" s="7" customFormat="1" ht="49.5" customHeight="1">
      <c r="B142" s="204" t="s">
        <v>97</v>
      </c>
      <c r="C142" s="107">
        <f t="shared" si="13"/>
        <v>14</v>
      </c>
      <c r="D142" s="116" t="s">
        <v>98</v>
      </c>
      <c r="E142" s="97"/>
      <c r="F142" s="97"/>
      <c r="G142" s="97"/>
      <c r="H142" s="192">
        <f t="shared" si="15"/>
        <v>0</v>
      </c>
      <c r="I142" s="151"/>
      <c r="J142" s="152"/>
      <c r="K142" s="153"/>
      <c r="L142" s="152"/>
      <c r="M142" s="154"/>
      <c r="N142" s="122"/>
      <c r="O142" s="122"/>
      <c r="P142" s="123"/>
      <c r="Q142" s="123"/>
      <c r="R142" s="12"/>
      <c r="S142" s="12"/>
      <c r="T142" s="13"/>
      <c r="V142" s="27"/>
    </row>
    <row r="143" spans="2:22" s="7" customFormat="1" ht="49.5" customHeight="1">
      <c r="B143" s="204" t="s">
        <v>97</v>
      </c>
      <c r="C143" s="107">
        <f t="shared" si="13"/>
        <v>15</v>
      </c>
      <c r="D143" s="116" t="s">
        <v>98</v>
      </c>
      <c r="E143" s="97"/>
      <c r="F143" s="97"/>
      <c r="G143" s="97"/>
      <c r="H143" s="192">
        <f t="shared" si="15"/>
        <v>0</v>
      </c>
      <c r="I143" s="151"/>
      <c r="J143" s="152"/>
      <c r="K143" s="153"/>
      <c r="L143" s="152"/>
      <c r="M143" s="154"/>
      <c r="N143" s="122"/>
      <c r="O143" s="122"/>
      <c r="P143" s="123"/>
      <c r="Q143" s="123"/>
      <c r="R143" s="12"/>
      <c r="S143" s="12"/>
      <c r="T143" s="13"/>
      <c r="V143" s="27"/>
    </row>
    <row r="144" spans="2:22" s="7" customFormat="1" ht="49.5" customHeight="1">
      <c r="B144" s="204" t="s">
        <v>97</v>
      </c>
      <c r="C144" s="107">
        <f t="shared" si="13"/>
        <v>16</v>
      </c>
      <c r="D144" s="116" t="s">
        <v>98</v>
      </c>
      <c r="E144" s="97"/>
      <c r="F144" s="97"/>
      <c r="G144" s="97"/>
      <c r="H144" s="192">
        <f t="shared" si="15"/>
        <v>0</v>
      </c>
      <c r="I144" s="151"/>
      <c r="J144" s="152"/>
      <c r="K144" s="153"/>
      <c r="L144" s="152"/>
      <c r="M144" s="154"/>
      <c r="N144" s="122"/>
      <c r="O144" s="122"/>
      <c r="P144" s="123"/>
      <c r="Q144" s="123"/>
      <c r="R144" s="12"/>
      <c r="S144" s="12"/>
      <c r="T144" s="13"/>
      <c r="V144" s="27"/>
    </row>
    <row r="145" spans="2:22" s="7" customFormat="1" ht="49.5" customHeight="1">
      <c r="B145" s="204" t="s">
        <v>97</v>
      </c>
      <c r="C145" s="107">
        <f t="shared" si="13"/>
        <v>17</v>
      </c>
      <c r="D145" s="116" t="s">
        <v>98</v>
      </c>
      <c r="E145" s="97"/>
      <c r="F145" s="97"/>
      <c r="G145" s="97"/>
      <c r="H145" s="192">
        <f t="shared" si="15"/>
        <v>0</v>
      </c>
      <c r="I145" s="151"/>
      <c r="J145" s="152"/>
      <c r="K145" s="153"/>
      <c r="L145" s="152"/>
      <c r="M145" s="154"/>
      <c r="N145" s="122"/>
      <c r="O145" s="122"/>
      <c r="P145" s="123"/>
      <c r="Q145" s="123"/>
      <c r="R145" s="12"/>
      <c r="S145" s="12"/>
      <c r="T145" s="13"/>
      <c r="V145" s="27"/>
    </row>
    <row r="146" spans="2:22" s="7" customFormat="1" ht="49.5" customHeight="1">
      <c r="B146" s="204" t="s">
        <v>97</v>
      </c>
      <c r="C146" s="107">
        <f t="shared" si="13"/>
        <v>18</v>
      </c>
      <c r="D146" s="116" t="s">
        <v>98</v>
      </c>
      <c r="E146" s="97"/>
      <c r="F146" s="97"/>
      <c r="G146" s="97"/>
      <c r="H146" s="192">
        <f t="shared" si="15"/>
        <v>0</v>
      </c>
      <c r="I146" s="151"/>
      <c r="J146" s="152"/>
      <c r="K146" s="153"/>
      <c r="L146" s="152"/>
      <c r="M146" s="154"/>
      <c r="N146" s="122"/>
      <c r="O146" s="122"/>
      <c r="P146" s="123"/>
      <c r="Q146" s="123"/>
      <c r="R146" s="10"/>
      <c r="S146" s="10"/>
      <c r="T146" s="11"/>
      <c r="V146" s="27"/>
    </row>
    <row r="147" spans="2:22" s="7" customFormat="1" ht="49.5" customHeight="1">
      <c r="B147" s="204" t="s">
        <v>97</v>
      </c>
      <c r="C147" s="107">
        <f t="shared" si="13"/>
        <v>19</v>
      </c>
      <c r="D147" s="116" t="s">
        <v>98</v>
      </c>
      <c r="E147" s="97"/>
      <c r="F147" s="97"/>
      <c r="G147" s="97"/>
      <c r="H147" s="192">
        <f t="shared" si="15"/>
        <v>0</v>
      </c>
      <c r="I147" s="151"/>
      <c r="J147" s="152"/>
      <c r="K147" s="153"/>
      <c r="L147" s="152"/>
      <c r="M147" s="154"/>
      <c r="N147" s="122"/>
      <c r="O147" s="122"/>
      <c r="P147" s="123"/>
      <c r="Q147" s="123"/>
      <c r="R147" s="12"/>
      <c r="S147" s="12"/>
      <c r="T147" s="13"/>
      <c r="V147" s="27"/>
    </row>
    <row r="148" spans="2:22" s="7" customFormat="1" ht="49.5" customHeight="1">
      <c r="B148" s="204" t="s">
        <v>97</v>
      </c>
      <c r="C148" s="107">
        <f t="shared" si="13"/>
        <v>20</v>
      </c>
      <c r="D148" s="116" t="s">
        <v>98</v>
      </c>
      <c r="E148" s="97"/>
      <c r="F148" s="97"/>
      <c r="G148" s="97"/>
      <c r="H148" s="192">
        <f t="shared" si="15"/>
        <v>0</v>
      </c>
      <c r="I148" s="151"/>
      <c r="J148" s="152"/>
      <c r="K148" s="153"/>
      <c r="L148" s="152"/>
      <c r="M148" s="154"/>
      <c r="N148" s="122"/>
      <c r="O148" s="122"/>
      <c r="P148" s="123"/>
      <c r="Q148" s="123"/>
      <c r="R148" s="12"/>
      <c r="S148" s="12"/>
      <c r="T148" s="13"/>
      <c r="V148" s="27"/>
    </row>
    <row r="149" spans="2:22" s="7" customFormat="1" ht="49.5" customHeight="1">
      <c r="B149" s="204" t="s">
        <v>97</v>
      </c>
      <c r="C149" s="107">
        <f>C148+1</f>
        <v>21</v>
      </c>
      <c r="D149" s="116" t="s">
        <v>98</v>
      </c>
      <c r="E149" s="97"/>
      <c r="F149" s="97"/>
      <c r="G149" s="97"/>
      <c r="H149" s="192">
        <f t="shared" ref="H149:H153" si="16">IF(L149&lt;=0,I149*J149,I149*J149*L149)</f>
        <v>0</v>
      </c>
      <c r="I149" s="151"/>
      <c r="J149" s="152"/>
      <c r="K149" s="153"/>
      <c r="L149" s="152"/>
      <c r="M149" s="154"/>
      <c r="N149" s="122"/>
      <c r="O149" s="122"/>
      <c r="P149" s="123"/>
      <c r="Q149" s="123"/>
      <c r="R149" s="12"/>
      <c r="S149" s="12"/>
      <c r="T149" s="13"/>
      <c r="V149" s="27"/>
    </row>
    <row r="150" spans="2:22" s="7" customFormat="1" ht="49.5" customHeight="1">
      <c r="B150" s="204" t="s">
        <v>97</v>
      </c>
      <c r="C150" s="107">
        <f t="shared" si="13"/>
        <v>22</v>
      </c>
      <c r="D150" s="116" t="s">
        <v>98</v>
      </c>
      <c r="E150" s="97"/>
      <c r="F150" s="97"/>
      <c r="G150" s="97"/>
      <c r="H150" s="192">
        <f t="shared" si="16"/>
        <v>0</v>
      </c>
      <c r="I150" s="151"/>
      <c r="J150" s="152"/>
      <c r="K150" s="153"/>
      <c r="L150" s="152"/>
      <c r="M150" s="154"/>
      <c r="N150" s="122"/>
      <c r="O150" s="122"/>
      <c r="P150" s="123"/>
      <c r="Q150" s="123"/>
      <c r="R150" s="12"/>
      <c r="S150" s="12"/>
      <c r="T150" s="13"/>
      <c r="V150" s="27"/>
    </row>
    <row r="151" spans="2:22" s="7" customFormat="1" ht="49.5" customHeight="1">
      <c r="B151" s="204" t="s">
        <v>97</v>
      </c>
      <c r="C151" s="107">
        <f t="shared" si="13"/>
        <v>23</v>
      </c>
      <c r="D151" s="116" t="s">
        <v>98</v>
      </c>
      <c r="E151" s="97"/>
      <c r="F151" s="97"/>
      <c r="G151" s="97"/>
      <c r="H151" s="192">
        <f t="shared" si="16"/>
        <v>0</v>
      </c>
      <c r="I151" s="151"/>
      <c r="J151" s="152"/>
      <c r="K151" s="153"/>
      <c r="L151" s="152"/>
      <c r="M151" s="154"/>
      <c r="N151" s="122"/>
      <c r="O151" s="122"/>
      <c r="P151" s="123"/>
      <c r="Q151" s="123"/>
      <c r="R151" s="10"/>
      <c r="S151" s="10"/>
      <c r="T151" s="11"/>
      <c r="V151" s="27"/>
    </row>
    <row r="152" spans="2:22" s="7" customFormat="1" ht="49.5" customHeight="1">
      <c r="B152" s="204" t="s">
        <v>97</v>
      </c>
      <c r="C152" s="107">
        <f t="shared" si="13"/>
        <v>24</v>
      </c>
      <c r="D152" s="116" t="s">
        <v>98</v>
      </c>
      <c r="E152" s="97"/>
      <c r="F152" s="97"/>
      <c r="G152" s="97"/>
      <c r="H152" s="192">
        <f t="shared" si="16"/>
        <v>0</v>
      </c>
      <c r="I152" s="151"/>
      <c r="J152" s="152"/>
      <c r="K152" s="153"/>
      <c r="L152" s="152"/>
      <c r="M152" s="154"/>
      <c r="N152" s="122"/>
      <c r="O152" s="122"/>
      <c r="P152" s="123"/>
      <c r="Q152" s="123"/>
      <c r="R152" s="12"/>
      <c r="S152" s="12"/>
      <c r="T152" s="13"/>
      <c r="V152" s="27"/>
    </row>
    <row r="153" spans="2:22" s="7" customFormat="1" ht="49.5" customHeight="1">
      <c r="B153" s="204" t="s">
        <v>97</v>
      </c>
      <c r="C153" s="107">
        <f t="shared" si="13"/>
        <v>25</v>
      </c>
      <c r="D153" s="116" t="s">
        <v>98</v>
      </c>
      <c r="E153" s="97"/>
      <c r="F153" s="97"/>
      <c r="G153" s="97"/>
      <c r="H153" s="192">
        <f t="shared" si="16"/>
        <v>0</v>
      </c>
      <c r="I153" s="151"/>
      <c r="J153" s="152"/>
      <c r="K153" s="153"/>
      <c r="L153" s="152"/>
      <c r="M153" s="154"/>
      <c r="N153" s="122"/>
      <c r="O153" s="122"/>
      <c r="P153" s="123"/>
      <c r="Q153" s="123"/>
      <c r="R153" s="12"/>
      <c r="S153" s="12"/>
      <c r="T153" s="13"/>
      <c r="V153" s="27"/>
    </row>
    <row r="154" spans="2:22" s="7" customFormat="1" ht="49.5" customHeight="1">
      <c r="B154" s="204" t="s">
        <v>97</v>
      </c>
      <c r="C154" s="107">
        <f t="shared" si="13"/>
        <v>26</v>
      </c>
      <c r="D154" s="116" t="s">
        <v>98</v>
      </c>
      <c r="E154" s="97"/>
      <c r="F154" s="97"/>
      <c r="G154" s="97"/>
      <c r="H154" s="192">
        <f t="shared" si="15"/>
        <v>0</v>
      </c>
      <c r="I154" s="151"/>
      <c r="J154" s="152"/>
      <c r="K154" s="153"/>
      <c r="L154" s="152"/>
      <c r="M154" s="154"/>
      <c r="N154" s="122"/>
      <c r="O154" s="122"/>
      <c r="P154" s="123"/>
      <c r="Q154" s="123"/>
      <c r="R154" s="12"/>
      <c r="S154" s="12"/>
      <c r="T154" s="13"/>
      <c r="V154" s="27"/>
    </row>
    <row r="155" spans="2:22" s="7" customFormat="1" ht="49.5" customHeight="1">
      <c r="B155" s="204" t="s">
        <v>97</v>
      </c>
      <c r="C155" s="107">
        <f t="shared" si="13"/>
        <v>27</v>
      </c>
      <c r="D155" s="116" t="s">
        <v>98</v>
      </c>
      <c r="E155" s="97"/>
      <c r="F155" s="97"/>
      <c r="G155" s="97"/>
      <c r="H155" s="192">
        <f t="shared" si="15"/>
        <v>0</v>
      </c>
      <c r="I155" s="151"/>
      <c r="J155" s="152"/>
      <c r="K155" s="153"/>
      <c r="L155" s="152"/>
      <c r="M155" s="154"/>
      <c r="N155" s="122"/>
      <c r="O155" s="122"/>
      <c r="P155" s="123"/>
      <c r="Q155" s="123"/>
      <c r="R155" s="12"/>
      <c r="S155" s="12"/>
      <c r="T155" s="13"/>
      <c r="V155" s="27"/>
    </row>
    <row r="156" spans="2:22" s="7" customFormat="1" ht="49.5" customHeight="1">
      <c r="B156" s="204" t="s">
        <v>97</v>
      </c>
      <c r="C156" s="107">
        <f t="shared" si="13"/>
        <v>28</v>
      </c>
      <c r="D156" s="116" t="s">
        <v>98</v>
      </c>
      <c r="E156" s="97"/>
      <c r="F156" s="97"/>
      <c r="G156" s="97"/>
      <c r="H156" s="192">
        <f t="shared" si="12"/>
        <v>0</v>
      </c>
      <c r="I156" s="151"/>
      <c r="J156" s="152"/>
      <c r="K156" s="153"/>
      <c r="L156" s="152"/>
      <c r="M156" s="154"/>
      <c r="N156" s="122"/>
      <c r="O156" s="122"/>
      <c r="P156" s="123"/>
      <c r="Q156" s="123"/>
      <c r="R156" s="12"/>
      <c r="S156" s="12"/>
      <c r="T156" s="13"/>
      <c r="V156" s="27"/>
    </row>
    <row r="157" spans="2:22" s="7" customFormat="1" ht="49.5" customHeight="1">
      <c r="B157" s="204" t="s">
        <v>97</v>
      </c>
      <c r="C157" s="107">
        <f t="shared" si="13"/>
        <v>29</v>
      </c>
      <c r="D157" s="116" t="s">
        <v>98</v>
      </c>
      <c r="E157" s="97"/>
      <c r="F157" s="97"/>
      <c r="G157" s="97"/>
      <c r="H157" s="192">
        <f t="shared" si="12"/>
        <v>0</v>
      </c>
      <c r="I157" s="151"/>
      <c r="J157" s="152"/>
      <c r="K157" s="153"/>
      <c r="L157" s="152"/>
      <c r="M157" s="154"/>
      <c r="N157" s="122"/>
      <c r="O157" s="122"/>
      <c r="P157" s="123"/>
      <c r="Q157" s="123"/>
      <c r="R157" s="10"/>
      <c r="S157" s="10"/>
      <c r="T157" s="11"/>
      <c r="V157" s="27"/>
    </row>
    <row r="158" spans="2:22" s="7" customFormat="1" ht="49.5" customHeight="1" thickBot="1">
      <c r="B158" s="205" t="s">
        <v>97</v>
      </c>
      <c r="C158" s="103">
        <f t="shared" si="13"/>
        <v>30</v>
      </c>
      <c r="D158" s="30" t="s">
        <v>98</v>
      </c>
      <c r="E158" s="99"/>
      <c r="F158" s="99"/>
      <c r="G158" s="99"/>
      <c r="H158" s="193">
        <f t="shared" si="12"/>
        <v>0</v>
      </c>
      <c r="I158" s="156"/>
      <c r="J158" s="157"/>
      <c r="K158" s="158"/>
      <c r="L158" s="157"/>
      <c r="M158" s="160"/>
      <c r="N158" s="124"/>
      <c r="O158" s="124"/>
      <c r="P158" s="125"/>
      <c r="Q158" s="125"/>
      <c r="R158" s="12"/>
      <c r="S158" s="12"/>
      <c r="T158" s="13"/>
      <c r="V158" s="27"/>
    </row>
    <row r="159" spans="2:22" s="7" customFormat="1" ht="49.5" customHeight="1" thickTop="1" thickBot="1">
      <c r="B159" s="206" t="s">
        <v>94</v>
      </c>
      <c r="C159" s="17"/>
      <c r="D159" s="117"/>
      <c r="E159" s="200"/>
      <c r="F159" s="200"/>
      <c r="G159" s="200"/>
      <c r="H159" s="18">
        <f>SUM(H129:H158)</f>
        <v>0</v>
      </c>
      <c r="I159" s="170"/>
      <c r="J159" s="171"/>
      <c r="K159" s="171"/>
      <c r="L159" s="171"/>
      <c r="M159" s="171"/>
      <c r="N159" s="130"/>
      <c r="O159" s="130"/>
      <c r="P159" s="131"/>
      <c r="Q159" s="131"/>
      <c r="R159" s="8"/>
      <c r="S159" s="8"/>
      <c r="T159" s="9"/>
    </row>
    <row r="160" spans="2:22" s="7" customFormat="1" ht="49.5" customHeight="1" thickTop="1">
      <c r="B160" s="207" t="s">
        <v>101</v>
      </c>
      <c r="C160" s="104">
        <v>1</v>
      </c>
      <c r="D160" s="29" t="s">
        <v>98</v>
      </c>
      <c r="E160" s="96"/>
      <c r="F160" s="96"/>
      <c r="G160" s="96"/>
      <c r="H160" s="194">
        <f t="shared" ref="H160:H189" si="17">IF(L160&lt;=0,I160*J160,I160*J160*L160)</f>
        <v>0</v>
      </c>
      <c r="I160" s="145"/>
      <c r="J160" s="146"/>
      <c r="K160" s="147"/>
      <c r="L160" s="148"/>
      <c r="M160" s="149"/>
      <c r="N160" s="142"/>
      <c r="O160" s="120"/>
      <c r="P160" s="121"/>
      <c r="Q160" s="121"/>
      <c r="R160" s="8"/>
      <c r="S160" s="8"/>
      <c r="T160" s="9"/>
      <c r="V160" s="27"/>
    </row>
    <row r="161" spans="2:22" s="7" customFormat="1" ht="49.5" customHeight="1">
      <c r="B161" s="204" t="s">
        <v>29</v>
      </c>
      <c r="C161" s="107">
        <f>C160+1</f>
        <v>2</v>
      </c>
      <c r="D161" s="116" t="s">
        <v>98</v>
      </c>
      <c r="E161" s="97"/>
      <c r="F161" s="97"/>
      <c r="G161" s="97"/>
      <c r="H161" s="192">
        <f t="shared" ref="H161:H170" si="18">IF(L161&lt;=0,I161*J161,I161*J161*L161)</f>
        <v>0</v>
      </c>
      <c r="I161" s="151"/>
      <c r="J161" s="152"/>
      <c r="K161" s="153"/>
      <c r="L161" s="152"/>
      <c r="M161" s="154"/>
      <c r="N161" s="122"/>
      <c r="O161" s="122"/>
      <c r="P161" s="123"/>
      <c r="Q161" s="123"/>
      <c r="R161" s="10"/>
      <c r="S161" s="10"/>
      <c r="T161" s="11"/>
      <c r="V161" s="27"/>
    </row>
    <row r="162" spans="2:22" s="7" customFormat="1" ht="49.5" customHeight="1">
      <c r="B162" s="204" t="s">
        <v>29</v>
      </c>
      <c r="C162" s="107">
        <f t="shared" ref="C162:C189" si="19">C161+1</f>
        <v>3</v>
      </c>
      <c r="D162" s="116" t="s">
        <v>98</v>
      </c>
      <c r="E162" s="97"/>
      <c r="F162" s="97"/>
      <c r="G162" s="97"/>
      <c r="H162" s="192">
        <f t="shared" si="18"/>
        <v>0</v>
      </c>
      <c r="I162" s="151"/>
      <c r="J162" s="152"/>
      <c r="K162" s="153"/>
      <c r="L162" s="152"/>
      <c r="M162" s="154"/>
      <c r="N162" s="122"/>
      <c r="O162" s="122"/>
      <c r="P162" s="123"/>
      <c r="Q162" s="123"/>
      <c r="R162" s="12"/>
      <c r="S162" s="12"/>
      <c r="T162" s="13"/>
      <c r="V162" s="27"/>
    </row>
    <row r="163" spans="2:22" s="7" customFormat="1" ht="49.5" customHeight="1">
      <c r="B163" s="204" t="s">
        <v>29</v>
      </c>
      <c r="C163" s="107">
        <f t="shared" si="19"/>
        <v>4</v>
      </c>
      <c r="D163" s="116" t="s">
        <v>98</v>
      </c>
      <c r="E163" s="97"/>
      <c r="F163" s="97"/>
      <c r="G163" s="97"/>
      <c r="H163" s="192">
        <f t="shared" si="18"/>
        <v>0</v>
      </c>
      <c r="I163" s="151"/>
      <c r="J163" s="152"/>
      <c r="K163" s="153"/>
      <c r="L163" s="152"/>
      <c r="M163" s="154"/>
      <c r="N163" s="122"/>
      <c r="O163" s="122"/>
      <c r="P163" s="123"/>
      <c r="Q163" s="123"/>
      <c r="R163" s="12"/>
      <c r="S163" s="12"/>
      <c r="T163" s="13"/>
      <c r="V163" s="27"/>
    </row>
    <row r="164" spans="2:22" s="7" customFormat="1" ht="49.5" customHeight="1">
      <c r="B164" s="204" t="s">
        <v>29</v>
      </c>
      <c r="C164" s="107">
        <f t="shared" si="19"/>
        <v>5</v>
      </c>
      <c r="D164" s="116" t="s">
        <v>98</v>
      </c>
      <c r="E164" s="97"/>
      <c r="F164" s="97"/>
      <c r="G164" s="97"/>
      <c r="H164" s="192">
        <f t="shared" si="18"/>
        <v>0</v>
      </c>
      <c r="I164" s="151"/>
      <c r="J164" s="152"/>
      <c r="K164" s="153"/>
      <c r="L164" s="152"/>
      <c r="M164" s="154"/>
      <c r="N164" s="122"/>
      <c r="O164" s="122"/>
      <c r="P164" s="123"/>
      <c r="Q164" s="123"/>
      <c r="R164" s="12"/>
      <c r="S164" s="12"/>
      <c r="T164" s="13"/>
      <c r="V164" s="27"/>
    </row>
    <row r="165" spans="2:22" s="7" customFormat="1" ht="49.5" customHeight="1">
      <c r="B165" s="204" t="s">
        <v>29</v>
      </c>
      <c r="C165" s="107">
        <f t="shared" si="19"/>
        <v>6</v>
      </c>
      <c r="D165" s="116" t="s">
        <v>98</v>
      </c>
      <c r="E165" s="97"/>
      <c r="F165" s="97"/>
      <c r="G165" s="97"/>
      <c r="H165" s="192">
        <f t="shared" si="18"/>
        <v>0</v>
      </c>
      <c r="I165" s="151"/>
      <c r="J165" s="152"/>
      <c r="K165" s="153"/>
      <c r="L165" s="152"/>
      <c r="M165" s="154"/>
      <c r="N165" s="122"/>
      <c r="O165" s="122"/>
      <c r="P165" s="123"/>
      <c r="Q165" s="123"/>
      <c r="R165" s="12"/>
      <c r="S165" s="12"/>
      <c r="T165" s="13"/>
      <c r="V165" s="27"/>
    </row>
    <row r="166" spans="2:22" s="7" customFormat="1" ht="49.5" customHeight="1">
      <c r="B166" s="204" t="s">
        <v>29</v>
      </c>
      <c r="C166" s="107">
        <f t="shared" si="19"/>
        <v>7</v>
      </c>
      <c r="D166" s="116" t="s">
        <v>98</v>
      </c>
      <c r="E166" s="97"/>
      <c r="F166" s="97"/>
      <c r="G166" s="97"/>
      <c r="H166" s="192">
        <f t="shared" si="18"/>
        <v>0</v>
      </c>
      <c r="I166" s="151"/>
      <c r="J166" s="152"/>
      <c r="K166" s="153"/>
      <c r="L166" s="152"/>
      <c r="M166" s="154"/>
      <c r="N166" s="122"/>
      <c r="O166" s="122"/>
      <c r="P166" s="123"/>
      <c r="Q166" s="123"/>
      <c r="R166" s="10"/>
      <c r="S166" s="10"/>
      <c r="T166" s="11"/>
      <c r="V166" s="27"/>
    </row>
    <row r="167" spans="2:22" s="7" customFormat="1" ht="49.5" customHeight="1">
      <c r="B167" s="204" t="s">
        <v>29</v>
      </c>
      <c r="C167" s="107">
        <f t="shared" si="19"/>
        <v>8</v>
      </c>
      <c r="D167" s="116" t="s">
        <v>98</v>
      </c>
      <c r="E167" s="97"/>
      <c r="F167" s="97"/>
      <c r="G167" s="97"/>
      <c r="H167" s="192">
        <f t="shared" si="18"/>
        <v>0</v>
      </c>
      <c r="I167" s="151"/>
      <c r="J167" s="152"/>
      <c r="K167" s="153"/>
      <c r="L167" s="152"/>
      <c r="M167" s="154"/>
      <c r="N167" s="122"/>
      <c r="O167" s="122"/>
      <c r="P167" s="123"/>
      <c r="Q167" s="123"/>
      <c r="R167" s="12"/>
      <c r="S167" s="12"/>
      <c r="T167" s="13"/>
      <c r="V167" s="27"/>
    </row>
    <row r="168" spans="2:22" s="7" customFormat="1" ht="49.5" customHeight="1">
      <c r="B168" s="204" t="s">
        <v>29</v>
      </c>
      <c r="C168" s="107">
        <f t="shared" si="19"/>
        <v>9</v>
      </c>
      <c r="D168" s="116" t="s">
        <v>98</v>
      </c>
      <c r="E168" s="97"/>
      <c r="F168" s="97"/>
      <c r="G168" s="97"/>
      <c r="H168" s="192">
        <f t="shared" si="18"/>
        <v>0</v>
      </c>
      <c r="I168" s="151"/>
      <c r="J168" s="152"/>
      <c r="K168" s="153"/>
      <c r="L168" s="152"/>
      <c r="M168" s="154"/>
      <c r="N168" s="122"/>
      <c r="O168" s="122"/>
      <c r="P168" s="123"/>
      <c r="Q168" s="123"/>
      <c r="R168" s="12"/>
      <c r="S168" s="12"/>
      <c r="T168" s="13"/>
      <c r="V168" s="27"/>
    </row>
    <row r="169" spans="2:22" s="7" customFormat="1" ht="49.5" customHeight="1">
      <c r="B169" s="204" t="s">
        <v>29</v>
      </c>
      <c r="C169" s="107">
        <f t="shared" si="19"/>
        <v>10</v>
      </c>
      <c r="D169" s="116" t="s">
        <v>98</v>
      </c>
      <c r="E169" s="97"/>
      <c r="F169" s="97"/>
      <c r="G169" s="97"/>
      <c r="H169" s="192">
        <f t="shared" si="18"/>
        <v>0</v>
      </c>
      <c r="I169" s="151"/>
      <c r="J169" s="152"/>
      <c r="K169" s="153"/>
      <c r="L169" s="152"/>
      <c r="M169" s="154"/>
      <c r="N169" s="122"/>
      <c r="O169" s="122"/>
      <c r="P169" s="123"/>
      <c r="Q169" s="123"/>
      <c r="R169" s="12"/>
      <c r="S169" s="12"/>
      <c r="T169" s="13"/>
      <c r="V169" s="27"/>
    </row>
    <row r="170" spans="2:22" s="7" customFormat="1" ht="49.5" customHeight="1">
      <c r="B170" s="204" t="s">
        <v>29</v>
      </c>
      <c r="C170" s="107">
        <f t="shared" si="19"/>
        <v>11</v>
      </c>
      <c r="D170" s="116" t="s">
        <v>98</v>
      </c>
      <c r="E170" s="97"/>
      <c r="F170" s="97"/>
      <c r="G170" s="97"/>
      <c r="H170" s="192">
        <f t="shared" si="18"/>
        <v>0</v>
      </c>
      <c r="I170" s="151"/>
      <c r="J170" s="152"/>
      <c r="K170" s="153"/>
      <c r="L170" s="152"/>
      <c r="M170" s="154"/>
      <c r="N170" s="122"/>
      <c r="O170" s="122"/>
      <c r="P170" s="123"/>
      <c r="Q170" s="123"/>
      <c r="R170" s="12"/>
      <c r="S170" s="12"/>
      <c r="T170" s="13"/>
      <c r="V170" s="27"/>
    </row>
    <row r="171" spans="2:22" s="7" customFormat="1" ht="49.5" customHeight="1">
      <c r="B171" s="204" t="s">
        <v>29</v>
      </c>
      <c r="C171" s="107">
        <f t="shared" si="19"/>
        <v>12</v>
      </c>
      <c r="D171" s="116" t="s">
        <v>98</v>
      </c>
      <c r="E171" s="97"/>
      <c r="F171" s="97"/>
      <c r="G171" s="97"/>
      <c r="H171" s="192">
        <f t="shared" si="17"/>
        <v>0</v>
      </c>
      <c r="I171" s="151"/>
      <c r="J171" s="152"/>
      <c r="K171" s="153"/>
      <c r="L171" s="152"/>
      <c r="M171" s="154"/>
      <c r="N171" s="122"/>
      <c r="O171" s="122"/>
      <c r="P171" s="123"/>
      <c r="Q171" s="123"/>
      <c r="R171" s="10"/>
      <c r="S171" s="10"/>
      <c r="T171" s="11"/>
      <c r="V171" s="27"/>
    </row>
    <row r="172" spans="2:22" s="7" customFormat="1" ht="49.5" customHeight="1">
      <c r="B172" s="204" t="s">
        <v>29</v>
      </c>
      <c r="C172" s="107">
        <f t="shared" si="19"/>
        <v>13</v>
      </c>
      <c r="D172" s="116" t="s">
        <v>98</v>
      </c>
      <c r="E172" s="97"/>
      <c r="F172" s="97"/>
      <c r="G172" s="97"/>
      <c r="H172" s="192">
        <f t="shared" si="17"/>
        <v>0</v>
      </c>
      <c r="I172" s="151"/>
      <c r="J172" s="152"/>
      <c r="K172" s="153"/>
      <c r="L172" s="152"/>
      <c r="M172" s="154"/>
      <c r="N172" s="122"/>
      <c r="O172" s="122"/>
      <c r="P172" s="123"/>
      <c r="Q172" s="123"/>
      <c r="R172" s="12"/>
      <c r="S172" s="12"/>
      <c r="T172" s="13"/>
      <c r="V172" s="27"/>
    </row>
    <row r="173" spans="2:22" s="7" customFormat="1" ht="49.5" customHeight="1">
      <c r="B173" s="204" t="s">
        <v>29</v>
      </c>
      <c r="C173" s="107">
        <f t="shared" si="19"/>
        <v>14</v>
      </c>
      <c r="D173" s="116" t="s">
        <v>98</v>
      </c>
      <c r="E173" s="97"/>
      <c r="F173" s="97"/>
      <c r="G173" s="97"/>
      <c r="H173" s="192">
        <f t="shared" si="17"/>
        <v>0</v>
      </c>
      <c r="I173" s="151"/>
      <c r="J173" s="152"/>
      <c r="K173" s="153"/>
      <c r="L173" s="152"/>
      <c r="M173" s="154"/>
      <c r="N173" s="122"/>
      <c r="O173" s="122"/>
      <c r="P173" s="123"/>
      <c r="Q173" s="123"/>
      <c r="R173" s="12"/>
      <c r="S173" s="12"/>
      <c r="T173" s="13"/>
      <c r="V173" s="27"/>
    </row>
    <row r="174" spans="2:22" s="7" customFormat="1" ht="49.5" customHeight="1">
      <c r="B174" s="204" t="s">
        <v>29</v>
      </c>
      <c r="C174" s="107">
        <f t="shared" si="19"/>
        <v>15</v>
      </c>
      <c r="D174" s="116" t="s">
        <v>98</v>
      </c>
      <c r="E174" s="97"/>
      <c r="F174" s="97"/>
      <c r="G174" s="97"/>
      <c r="H174" s="192">
        <f t="shared" si="17"/>
        <v>0</v>
      </c>
      <c r="I174" s="151"/>
      <c r="J174" s="152"/>
      <c r="K174" s="153"/>
      <c r="L174" s="152"/>
      <c r="M174" s="154"/>
      <c r="N174" s="122"/>
      <c r="O174" s="122"/>
      <c r="P174" s="123"/>
      <c r="Q174" s="123"/>
      <c r="R174" s="12"/>
      <c r="S174" s="12"/>
      <c r="T174" s="13"/>
      <c r="V174" s="27"/>
    </row>
    <row r="175" spans="2:22" s="7" customFormat="1" ht="49.5" customHeight="1">
      <c r="B175" s="204" t="s">
        <v>29</v>
      </c>
      <c r="C175" s="107">
        <f t="shared" si="19"/>
        <v>16</v>
      </c>
      <c r="D175" s="116" t="s">
        <v>98</v>
      </c>
      <c r="E175" s="97"/>
      <c r="F175" s="97"/>
      <c r="G175" s="97"/>
      <c r="H175" s="192">
        <f t="shared" si="17"/>
        <v>0</v>
      </c>
      <c r="I175" s="151"/>
      <c r="J175" s="152"/>
      <c r="K175" s="153"/>
      <c r="L175" s="152"/>
      <c r="M175" s="154"/>
      <c r="N175" s="122"/>
      <c r="O175" s="122"/>
      <c r="P175" s="123"/>
      <c r="Q175" s="123"/>
      <c r="R175" s="12"/>
      <c r="S175" s="12"/>
      <c r="T175" s="13"/>
      <c r="V175" s="27"/>
    </row>
    <row r="176" spans="2:22" s="7" customFormat="1" ht="49.5" customHeight="1">
      <c r="B176" s="204" t="s">
        <v>29</v>
      </c>
      <c r="C176" s="107">
        <f t="shared" si="19"/>
        <v>17</v>
      </c>
      <c r="D176" s="116" t="s">
        <v>98</v>
      </c>
      <c r="E176" s="97"/>
      <c r="F176" s="97"/>
      <c r="G176" s="97"/>
      <c r="H176" s="192">
        <f t="shared" ref="H176:H180" si="20">IF(L176&lt;=0,I176*J176,I176*J176*L176)</f>
        <v>0</v>
      </c>
      <c r="I176" s="151"/>
      <c r="J176" s="152"/>
      <c r="K176" s="153"/>
      <c r="L176" s="152"/>
      <c r="M176" s="154"/>
      <c r="N176" s="122"/>
      <c r="O176" s="122"/>
      <c r="P176" s="123"/>
      <c r="Q176" s="123"/>
      <c r="R176" s="10"/>
      <c r="S176" s="10"/>
      <c r="T176" s="11"/>
      <c r="V176" s="27"/>
    </row>
    <row r="177" spans="2:22" s="7" customFormat="1" ht="49.5" customHeight="1">
      <c r="B177" s="204" t="s">
        <v>29</v>
      </c>
      <c r="C177" s="107">
        <f t="shared" si="19"/>
        <v>18</v>
      </c>
      <c r="D177" s="116" t="s">
        <v>98</v>
      </c>
      <c r="E177" s="97"/>
      <c r="F177" s="97"/>
      <c r="G177" s="97"/>
      <c r="H177" s="192">
        <f t="shared" si="20"/>
        <v>0</v>
      </c>
      <c r="I177" s="151"/>
      <c r="J177" s="152"/>
      <c r="K177" s="153"/>
      <c r="L177" s="152"/>
      <c r="M177" s="154"/>
      <c r="N177" s="122"/>
      <c r="O177" s="122"/>
      <c r="P177" s="123"/>
      <c r="Q177" s="123"/>
      <c r="R177" s="12"/>
      <c r="S177" s="12"/>
      <c r="T177" s="13"/>
      <c r="V177" s="27"/>
    </row>
    <row r="178" spans="2:22" s="7" customFormat="1" ht="49.5" customHeight="1">
      <c r="B178" s="204" t="s">
        <v>29</v>
      </c>
      <c r="C178" s="107">
        <f t="shared" si="19"/>
        <v>19</v>
      </c>
      <c r="D178" s="116" t="s">
        <v>98</v>
      </c>
      <c r="E178" s="97"/>
      <c r="F178" s="97"/>
      <c r="G178" s="97"/>
      <c r="H178" s="192">
        <f t="shared" si="20"/>
        <v>0</v>
      </c>
      <c r="I178" s="151"/>
      <c r="J178" s="152"/>
      <c r="K178" s="153"/>
      <c r="L178" s="152"/>
      <c r="M178" s="154"/>
      <c r="N178" s="122"/>
      <c r="O178" s="122"/>
      <c r="P178" s="123"/>
      <c r="Q178" s="123"/>
      <c r="R178" s="12"/>
      <c r="S178" s="12"/>
      <c r="T178" s="13"/>
      <c r="V178" s="27"/>
    </row>
    <row r="179" spans="2:22" s="7" customFormat="1" ht="49.5" customHeight="1">
      <c r="B179" s="204" t="s">
        <v>29</v>
      </c>
      <c r="C179" s="107">
        <f t="shared" si="19"/>
        <v>20</v>
      </c>
      <c r="D179" s="116" t="s">
        <v>98</v>
      </c>
      <c r="E179" s="97"/>
      <c r="F179" s="97"/>
      <c r="G179" s="97"/>
      <c r="H179" s="192">
        <f t="shared" si="20"/>
        <v>0</v>
      </c>
      <c r="I179" s="151"/>
      <c r="J179" s="152"/>
      <c r="K179" s="153"/>
      <c r="L179" s="152"/>
      <c r="M179" s="154"/>
      <c r="N179" s="122"/>
      <c r="O179" s="122"/>
      <c r="P179" s="123"/>
      <c r="Q179" s="123"/>
      <c r="R179" s="12"/>
      <c r="S179" s="12"/>
      <c r="T179" s="13"/>
      <c r="V179" s="27"/>
    </row>
    <row r="180" spans="2:22" s="7" customFormat="1" ht="49.5" customHeight="1">
      <c r="B180" s="204" t="s">
        <v>29</v>
      </c>
      <c r="C180" s="107">
        <f t="shared" si="19"/>
        <v>21</v>
      </c>
      <c r="D180" s="116" t="s">
        <v>98</v>
      </c>
      <c r="E180" s="97"/>
      <c r="F180" s="97"/>
      <c r="G180" s="97"/>
      <c r="H180" s="192">
        <f t="shared" si="20"/>
        <v>0</v>
      </c>
      <c r="I180" s="151"/>
      <c r="J180" s="152"/>
      <c r="K180" s="153"/>
      <c r="L180" s="152"/>
      <c r="M180" s="154"/>
      <c r="N180" s="122"/>
      <c r="O180" s="122"/>
      <c r="P180" s="123"/>
      <c r="Q180" s="123"/>
      <c r="R180" s="12"/>
      <c r="S180" s="12"/>
      <c r="T180" s="13"/>
      <c r="V180" s="27"/>
    </row>
    <row r="181" spans="2:22" s="7" customFormat="1" ht="49.5" customHeight="1">
      <c r="B181" s="204" t="s">
        <v>29</v>
      </c>
      <c r="C181" s="107">
        <f t="shared" si="19"/>
        <v>22</v>
      </c>
      <c r="D181" s="116" t="s">
        <v>98</v>
      </c>
      <c r="E181" s="97"/>
      <c r="F181" s="97"/>
      <c r="G181" s="97"/>
      <c r="H181" s="192">
        <f t="shared" ref="H181:H185" si="21">IF(L181&lt;=0,I181*J181,I181*J181*L181)</f>
        <v>0</v>
      </c>
      <c r="I181" s="151"/>
      <c r="J181" s="152"/>
      <c r="K181" s="153"/>
      <c r="L181" s="152"/>
      <c r="M181" s="154"/>
      <c r="N181" s="122"/>
      <c r="O181" s="122"/>
      <c r="P181" s="123"/>
      <c r="Q181" s="123"/>
      <c r="R181" s="10"/>
      <c r="S181" s="10"/>
      <c r="T181" s="11"/>
      <c r="V181" s="27"/>
    </row>
    <row r="182" spans="2:22" s="7" customFormat="1" ht="49.5" customHeight="1">
      <c r="B182" s="204" t="s">
        <v>29</v>
      </c>
      <c r="C182" s="107">
        <f t="shared" si="19"/>
        <v>23</v>
      </c>
      <c r="D182" s="116" t="s">
        <v>98</v>
      </c>
      <c r="E182" s="97"/>
      <c r="F182" s="97"/>
      <c r="G182" s="97"/>
      <c r="H182" s="192">
        <f t="shared" si="21"/>
        <v>0</v>
      </c>
      <c r="I182" s="151"/>
      <c r="J182" s="152"/>
      <c r="K182" s="153"/>
      <c r="L182" s="152"/>
      <c r="M182" s="154"/>
      <c r="N182" s="122"/>
      <c r="O182" s="122"/>
      <c r="P182" s="123"/>
      <c r="Q182" s="123"/>
      <c r="R182" s="12"/>
      <c r="S182" s="12"/>
      <c r="T182" s="13"/>
      <c r="V182" s="27"/>
    </row>
    <row r="183" spans="2:22" s="7" customFormat="1" ht="49.5" customHeight="1">
      <c r="B183" s="204" t="s">
        <v>29</v>
      </c>
      <c r="C183" s="107">
        <f t="shared" si="19"/>
        <v>24</v>
      </c>
      <c r="D183" s="116" t="s">
        <v>98</v>
      </c>
      <c r="E183" s="97"/>
      <c r="F183" s="97"/>
      <c r="G183" s="97"/>
      <c r="H183" s="192">
        <f t="shared" si="21"/>
        <v>0</v>
      </c>
      <c r="I183" s="151"/>
      <c r="J183" s="152"/>
      <c r="K183" s="153"/>
      <c r="L183" s="152"/>
      <c r="M183" s="154"/>
      <c r="N183" s="122"/>
      <c r="O183" s="122"/>
      <c r="P183" s="123"/>
      <c r="Q183" s="123"/>
      <c r="R183" s="12"/>
      <c r="S183" s="12"/>
      <c r="T183" s="13"/>
      <c r="V183" s="27"/>
    </row>
    <row r="184" spans="2:22" s="7" customFormat="1" ht="49.5" customHeight="1">
      <c r="B184" s="204" t="s">
        <v>29</v>
      </c>
      <c r="C184" s="107">
        <f t="shared" si="19"/>
        <v>25</v>
      </c>
      <c r="D184" s="116" t="s">
        <v>98</v>
      </c>
      <c r="E184" s="97"/>
      <c r="F184" s="97"/>
      <c r="G184" s="97"/>
      <c r="H184" s="192">
        <f t="shared" si="21"/>
        <v>0</v>
      </c>
      <c r="I184" s="151"/>
      <c r="J184" s="152"/>
      <c r="K184" s="153"/>
      <c r="L184" s="152"/>
      <c r="M184" s="154"/>
      <c r="N184" s="122"/>
      <c r="O184" s="122"/>
      <c r="P184" s="123"/>
      <c r="Q184" s="123"/>
      <c r="R184" s="12"/>
      <c r="S184" s="12"/>
      <c r="T184" s="13"/>
      <c r="V184" s="27"/>
    </row>
    <row r="185" spans="2:22" s="7" customFormat="1" ht="49.5" customHeight="1">
      <c r="B185" s="204" t="s">
        <v>29</v>
      </c>
      <c r="C185" s="107">
        <f t="shared" si="19"/>
        <v>26</v>
      </c>
      <c r="D185" s="116" t="s">
        <v>98</v>
      </c>
      <c r="E185" s="97"/>
      <c r="F185" s="97"/>
      <c r="G185" s="97"/>
      <c r="H185" s="192">
        <f t="shared" si="21"/>
        <v>0</v>
      </c>
      <c r="I185" s="151"/>
      <c r="J185" s="152"/>
      <c r="K185" s="153"/>
      <c r="L185" s="152"/>
      <c r="M185" s="154"/>
      <c r="N185" s="122"/>
      <c r="O185" s="122"/>
      <c r="P185" s="123"/>
      <c r="Q185" s="123"/>
      <c r="R185" s="12"/>
      <c r="S185" s="12"/>
      <c r="T185" s="13"/>
      <c r="V185" s="27"/>
    </row>
    <row r="186" spans="2:22" s="7" customFormat="1" ht="49.5" customHeight="1">
      <c r="B186" s="204" t="s">
        <v>29</v>
      </c>
      <c r="C186" s="107">
        <f t="shared" si="19"/>
        <v>27</v>
      </c>
      <c r="D186" s="116" t="s">
        <v>98</v>
      </c>
      <c r="E186" s="97"/>
      <c r="F186" s="97"/>
      <c r="G186" s="97"/>
      <c r="H186" s="192">
        <f t="shared" si="17"/>
        <v>0</v>
      </c>
      <c r="I186" s="151"/>
      <c r="J186" s="152"/>
      <c r="K186" s="153"/>
      <c r="L186" s="152"/>
      <c r="M186" s="154"/>
      <c r="N186" s="122"/>
      <c r="O186" s="122"/>
      <c r="P186" s="123"/>
      <c r="Q186" s="123"/>
      <c r="R186" s="12"/>
      <c r="S186" s="12"/>
      <c r="T186" s="13"/>
      <c r="V186" s="27"/>
    </row>
    <row r="187" spans="2:22" s="7" customFormat="1" ht="49.5" customHeight="1">
      <c r="B187" s="204" t="s">
        <v>29</v>
      </c>
      <c r="C187" s="107">
        <f t="shared" si="19"/>
        <v>28</v>
      </c>
      <c r="D187" s="116" t="s">
        <v>98</v>
      </c>
      <c r="E187" s="97"/>
      <c r="F187" s="97"/>
      <c r="G187" s="97"/>
      <c r="H187" s="192">
        <f t="shared" si="17"/>
        <v>0</v>
      </c>
      <c r="I187" s="151"/>
      <c r="J187" s="152"/>
      <c r="K187" s="153"/>
      <c r="L187" s="152"/>
      <c r="M187" s="154"/>
      <c r="N187" s="122"/>
      <c r="O187" s="122"/>
      <c r="P187" s="123"/>
      <c r="Q187" s="123"/>
      <c r="R187" s="12"/>
      <c r="S187" s="12"/>
      <c r="T187" s="13"/>
      <c r="V187" s="27"/>
    </row>
    <row r="188" spans="2:22" s="7" customFormat="1" ht="49.5" customHeight="1">
      <c r="B188" s="204" t="s">
        <v>29</v>
      </c>
      <c r="C188" s="107">
        <f t="shared" si="19"/>
        <v>29</v>
      </c>
      <c r="D188" s="116" t="s">
        <v>98</v>
      </c>
      <c r="E188" s="97"/>
      <c r="F188" s="97"/>
      <c r="G188" s="97"/>
      <c r="H188" s="192">
        <f t="shared" si="17"/>
        <v>0</v>
      </c>
      <c r="I188" s="151"/>
      <c r="J188" s="152"/>
      <c r="K188" s="153"/>
      <c r="L188" s="152"/>
      <c r="M188" s="154"/>
      <c r="N188" s="122"/>
      <c r="O188" s="122"/>
      <c r="P188" s="123"/>
      <c r="Q188" s="123"/>
      <c r="R188" s="10"/>
      <c r="S188" s="10"/>
      <c r="T188" s="11"/>
      <c r="V188" s="27"/>
    </row>
    <row r="189" spans="2:22" s="7" customFormat="1" ht="49.5" customHeight="1" thickBot="1">
      <c r="B189" s="205" t="s">
        <v>29</v>
      </c>
      <c r="C189" s="103">
        <f t="shared" si="19"/>
        <v>30</v>
      </c>
      <c r="D189" s="30" t="s">
        <v>98</v>
      </c>
      <c r="E189" s="99"/>
      <c r="F189" s="99"/>
      <c r="G189" s="99"/>
      <c r="H189" s="26">
        <f t="shared" si="17"/>
        <v>0</v>
      </c>
      <c r="I189" s="156"/>
      <c r="J189" s="157"/>
      <c r="K189" s="158"/>
      <c r="L189" s="157"/>
      <c r="M189" s="160"/>
      <c r="N189" s="124"/>
      <c r="O189" s="124"/>
      <c r="P189" s="125"/>
      <c r="Q189" s="125"/>
      <c r="R189" s="12"/>
      <c r="S189" s="12"/>
      <c r="T189" s="13"/>
      <c r="V189" s="27"/>
    </row>
    <row r="190" spans="2:22" s="7" customFormat="1" ht="49.5" customHeight="1" thickTop="1" thickBot="1">
      <c r="B190" s="206" t="s">
        <v>94</v>
      </c>
      <c r="C190" s="17"/>
      <c r="D190" s="117"/>
      <c r="E190" s="200"/>
      <c r="F190" s="200"/>
      <c r="G190" s="200"/>
      <c r="H190" s="18">
        <f>SUM(H160:H189)</f>
        <v>0</v>
      </c>
      <c r="I190" s="170"/>
      <c r="J190" s="171"/>
      <c r="K190" s="171"/>
      <c r="L190" s="171"/>
      <c r="M190" s="171"/>
      <c r="N190" s="130"/>
      <c r="O190" s="130"/>
      <c r="P190" s="131"/>
      <c r="Q190" s="131"/>
      <c r="R190" s="8"/>
      <c r="S190" s="8"/>
      <c r="T190" s="9"/>
    </row>
    <row r="191" spans="2:22" s="7" customFormat="1" ht="49.5" customHeight="1" thickTop="1">
      <c r="B191" s="207" t="s">
        <v>107</v>
      </c>
      <c r="C191" s="104">
        <v>1</v>
      </c>
      <c r="D191" s="29" t="s">
        <v>88</v>
      </c>
      <c r="E191" s="96"/>
      <c r="F191" s="96"/>
      <c r="G191" s="96"/>
      <c r="H191" s="194">
        <f t="shared" ref="H191:H220" si="22">IF(L191&lt;=0,I191*J191,I191*J191*L191)</f>
        <v>0</v>
      </c>
      <c r="I191" s="145"/>
      <c r="J191" s="146"/>
      <c r="K191" s="147"/>
      <c r="L191" s="148"/>
      <c r="M191" s="149"/>
      <c r="N191" s="120"/>
      <c r="O191" s="120"/>
      <c r="P191" s="121"/>
      <c r="Q191" s="121"/>
      <c r="R191" s="8"/>
      <c r="S191" s="8"/>
      <c r="T191" s="9"/>
      <c r="V191" s="27"/>
    </row>
    <row r="192" spans="2:22" s="7" customFormat="1" ht="49.5" customHeight="1">
      <c r="B192" s="204" t="s">
        <v>112</v>
      </c>
      <c r="C192" s="107">
        <f>C191+1</f>
        <v>2</v>
      </c>
      <c r="D192" s="116" t="s">
        <v>88</v>
      </c>
      <c r="E192" s="97"/>
      <c r="F192" s="97"/>
      <c r="G192" s="97"/>
      <c r="H192" s="192">
        <f t="shared" ref="H192:H201" si="23">IF(L192&lt;=0,I192*J192,I192*J192*L192)</f>
        <v>0</v>
      </c>
      <c r="I192" s="151"/>
      <c r="J192" s="152"/>
      <c r="K192" s="153"/>
      <c r="L192" s="152"/>
      <c r="M192" s="154"/>
      <c r="N192" s="122"/>
      <c r="O192" s="122"/>
      <c r="P192" s="123"/>
      <c r="Q192" s="123"/>
      <c r="R192" s="10"/>
      <c r="S192" s="10"/>
      <c r="T192" s="11"/>
      <c r="V192" s="27"/>
    </row>
    <row r="193" spans="2:22" s="7" customFormat="1" ht="49.5" customHeight="1">
      <c r="B193" s="204" t="s">
        <v>112</v>
      </c>
      <c r="C193" s="107">
        <f t="shared" ref="C193:C220" si="24">C192+1</f>
        <v>3</v>
      </c>
      <c r="D193" s="116" t="s">
        <v>88</v>
      </c>
      <c r="E193" s="97"/>
      <c r="F193" s="97"/>
      <c r="G193" s="97"/>
      <c r="H193" s="192">
        <f t="shared" si="23"/>
        <v>0</v>
      </c>
      <c r="I193" s="151"/>
      <c r="J193" s="152"/>
      <c r="K193" s="153"/>
      <c r="L193" s="152"/>
      <c r="M193" s="154"/>
      <c r="N193" s="122"/>
      <c r="O193" s="122"/>
      <c r="P193" s="123"/>
      <c r="Q193" s="123"/>
      <c r="R193" s="12"/>
      <c r="S193" s="12"/>
      <c r="T193" s="13"/>
      <c r="V193" s="27"/>
    </row>
    <row r="194" spans="2:22" s="7" customFormat="1" ht="49.5" customHeight="1">
      <c r="B194" s="204" t="s">
        <v>112</v>
      </c>
      <c r="C194" s="107">
        <f t="shared" si="24"/>
        <v>4</v>
      </c>
      <c r="D194" s="116" t="s">
        <v>88</v>
      </c>
      <c r="E194" s="97"/>
      <c r="F194" s="97"/>
      <c r="G194" s="97"/>
      <c r="H194" s="192">
        <f t="shared" si="23"/>
        <v>0</v>
      </c>
      <c r="I194" s="151"/>
      <c r="J194" s="152"/>
      <c r="K194" s="153"/>
      <c r="L194" s="152"/>
      <c r="M194" s="154"/>
      <c r="N194" s="122"/>
      <c r="O194" s="122"/>
      <c r="P194" s="123"/>
      <c r="Q194" s="123"/>
      <c r="R194" s="12"/>
      <c r="S194" s="12"/>
      <c r="T194" s="13"/>
      <c r="V194" s="27"/>
    </row>
    <row r="195" spans="2:22" s="7" customFormat="1" ht="49.5" customHeight="1">
      <c r="B195" s="204" t="s">
        <v>112</v>
      </c>
      <c r="C195" s="107">
        <f t="shared" si="24"/>
        <v>5</v>
      </c>
      <c r="D195" s="116" t="s">
        <v>88</v>
      </c>
      <c r="E195" s="97"/>
      <c r="F195" s="97"/>
      <c r="G195" s="97"/>
      <c r="H195" s="192">
        <f t="shared" si="23"/>
        <v>0</v>
      </c>
      <c r="I195" s="151"/>
      <c r="J195" s="152"/>
      <c r="K195" s="153"/>
      <c r="L195" s="152"/>
      <c r="M195" s="154"/>
      <c r="N195" s="122"/>
      <c r="O195" s="122"/>
      <c r="P195" s="123"/>
      <c r="Q195" s="123"/>
      <c r="R195" s="12"/>
      <c r="S195" s="12"/>
      <c r="T195" s="13"/>
      <c r="V195" s="27"/>
    </row>
    <row r="196" spans="2:22" s="7" customFormat="1" ht="49.5" customHeight="1">
      <c r="B196" s="204" t="s">
        <v>112</v>
      </c>
      <c r="C196" s="107">
        <f t="shared" si="24"/>
        <v>6</v>
      </c>
      <c r="D196" s="116" t="s">
        <v>88</v>
      </c>
      <c r="E196" s="97"/>
      <c r="F196" s="97"/>
      <c r="G196" s="97"/>
      <c r="H196" s="192">
        <f t="shared" si="23"/>
        <v>0</v>
      </c>
      <c r="I196" s="151"/>
      <c r="J196" s="152"/>
      <c r="K196" s="153"/>
      <c r="L196" s="152"/>
      <c r="M196" s="154"/>
      <c r="N196" s="122"/>
      <c r="O196" s="122"/>
      <c r="P196" s="123"/>
      <c r="Q196" s="123"/>
      <c r="R196" s="12"/>
      <c r="S196" s="12"/>
      <c r="T196" s="13"/>
      <c r="V196" s="27"/>
    </row>
    <row r="197" spans="2:22" s="7" customFormat="1" ht="49.5" customHeight="1">
      <c r="B197" s="204" t="s">
        <v>112</v>
      </c>
      <c r="C197" s="107">
        <f t="shared" si="24"/>
        <v>7</v>
      </c>
      <c r="D197" s="116" t="s">
        <v>88</v>
      </c>
      <c r="E197" s="97"/>
      <c r="F197" s="97"/>
      <c r="G197" s="97"/>
      <c r="H197" s="192">
        <f t="shared" si="23"/>
        <v>0</v>
      </c>
      <c r="I197" s="151"/>
      <c r="J197" s="152"/>
      <c r="K197" s="153"/>
      <c r="L197" s="152"/>
      <c r="M197" s="154"/>
      <c r="N197" s="122"/>
      <c r="O197" s="122"/>
      <c r="P197" s="123"/>
      <c r="Q197" s="123"/>
      <c r="R197" s="10"/>
      <c r="S197" s="10"/>
      <c r="T197" s="11"/>
      <c r="V197" s="27"/>
    </row>
    <row r="198" spans="2:22" s="7" customFormat="1" ht="49.5" customHeight="1">
      <c r="B198" s="204" t="s">
        <v>112</v>
      </c>
      <c r="C198" s="107">
        <f t="shared" si="24"/>
        <v>8</v>
      </c>
      <c r="D198" s="116" t="s">
        <v>88</v>
      </c>
      <c r="E198" s="97"/>
      <c r="F198" s="97"/>
      <c r="G198" s="97"/>
      <c r="H198" s="192">
        <f t="shared" si="23"/>
        <v>0</v>
      </c>
      <c r="I198" s="151"/>
      <c r="J198" s="152"/>
      <c r="K198" s="153"/>
      <c r="L198" s="152"/>
      <c r="M198" s="154"/>
      <c r="N198" s="122"/>
      <c r="O198" s="122"/>
      <c r="P198" s="123"/>
      <c r="Q198" s="123"/>
      <c r="R198" s="12"/>
      <c r="S198" s="12"/>
      <c r="T198" s="13"/>
      <c r="V198" s="27"/>
    </row>
    <row r="199" spans="2:22" s="7" customFormat="1" ht="49.5" customHeight="1">
      <c r="B199" s="204" t="s">
        <v>112</v>
      </c>
      <c r="C199" s="107">
        <f t="shared" si="24"/>
        <v>9</v>
      </c>
      <c r="D199" s="116" t="s">
        <v>88</v>
      </c>
      <c r="E199" s="97"/>
      <c r="F199" s="97"/>
      <c r="G199" s="97"/>
      <c r="H199" s="192">
        <f t="shared" si="23"/>
        <v>0</v>
      </c>
      <c r="I199" s="151"/>
      <c r="J199" s="152"/>
      <c r="K199" s="153"/>
      <c r="L199" s="152"/>
      <c r="M199" s="154"/>
      <c r="N199" s="122"/>
      <c r="O199" s="122"/>
      <c r="P199" s="123"/>
      <c r="Q199" s="123"/>
      <c r="R199" s="12"/>
      <c r="S199" s="12"/>
      <c r="T199" s="13"/>
      <c r="V199" s="27"/>
    </row>
    <row r="200" spans="2:22" s="7" customFormat="1" ht="49.5" customHeight="1">
      <c r="B200" s="204" t="s">
        <v>112</v>
      </c>
      <c r="C200" s="107">
        <f t="shared" si="24"/>
        <v>10</v>
      </c>
      <c r="D200" s="116" t="s">
        <v>88</v>
      </c>
      <c r="E200" s="97"/>
      <c r="F200" s="97"/>
      <c r="G200" s="97"/>
      <c r="H200" s="192">
        <f t="shared" si="23"/>
        <v>0</v>
      </c>
      <c r="I200" s="151"/>
      <c r="J200" s="152"/>
      <c r="K200" s="153"/>
      <c r="L200" s="152"/>
      <c r="M200" s="154"/>
      <c r="N200" s="122"/>
      <c r="O200" s="122"/>
      <c r="P200" s="123"/>
      <c r="Q200" s="123"/>
      <c r="R200" s="12"/>
      <c r="S200" s="12"/>
      <c r="T200" s="13"/>
      <c r="V200" s="27"/>
    </row>
    <row r="201" spans="2:22" s="7" customFormat="1" ht="49.5" customHeight="1">
      <c r="B201" s="204" t="s">
        <v>112</v>
      </c>
      <c r="C201" s="107">
        <f t="shared" si="24"/>
        <v>11</v>
      </c>
      <c r="D201" s="116" t="s">
        <v>88</v>
      </c>
      <c r="E201" s="97"/>
      <c r="F201" s="97"/>
      <c r="G201" s="97"/>
      <c r="H201" s="192">
        <f t="shared" si="23"/>
        <v>0</v>
      </c>
      <c r="I201" s="151"/>
      <c r="J201" s="152"/>
      <c r="K201" s="153"/>
      <c r="L201" s="152"/>
      <c r="M201" s="154"/>
      <c r="N201" s="122"/>
      <c r="O201" s="122"/>
      <c r="P201" s="123"/>
      <c r="Q201" s="123"/>
      <c r="R201" s="12"/>
      <c r="S201" s="12"/>
      <c r="T201" s="13"/>
      <c r="V201" s="27"/>
    </row>
    <row r="202" spans="2:22" s="7" customFormat="1" ht="49.5" customHeight="1">
      <c r="B202" s="204" t="s">
        <v>112</v>
      </c>
      <c r="C202" s="107">
        <f t="shared" si="24"/>
        <v>12</v>
      </c>
      <c r="D202" s="116" t="s">
        <v>88</v>
      </c>
      <c r="E202" s="97"/>
      <c r="F202" s="97"/>
      <c r="G202" s="97"/>
      <c r="H202" s="192">
        <f t="shared" si="22"/>
        <v>0</v>
      </c>
      <c r="I202" s="151"/>
      <c r="J202" s="152"/>
      <c r="K202" s="153"/>
      <c r="L202" s="152"/>
      <c r="M202" s="154"/>
      <c r="N202" s="122"/>
      <c r="O202" s="122"/>
      <c r="P202" s="123"/>
      <c r="Q202" s="123"/>
      <c r="R202" s="10"/>
      <c r="S202" s="10"/>
      <c r="T202" s="11"/>
      <c r="V202" s="27"/>
    </row>
    <row r="203" spans="2:22" s="7" customFormat="1" ht="49.5" customHeight="1">
      <c r="B203" s="204" t="s">
        <v>112</v>
      </c>
      <c r="C203" s="107">
        <f t="shared" si="24"/>
        <v>13</v>
      </c>
      <c r="D203" s="116" t="s">
        <v>88</v>
      </c>
      <c r="E203" s="97"/>
      <c r="F203" s="97"/>
      <c r="G203" s="97"/>
      <c r="H203" s="192">
        <f t="shared" si="22"/>
        <v>0</v>
      </c>
      <c r="I203" s="151"/>
      <c r="J203" s="152"/>
      <c r="K203" s="153"/>
      <c r="L203" s="152"/>
      <c r="M203" s="154"/>
      <c r="N203" s="122"/>
      <c r="O203" s="122"/>
      <c r="P203" s="123"/>
      <c r="Q203" s="123"/>
      <c r="R203" s="12"/>
      <c r="S203" s="12"/>
      <c r="T203" s="13"/>
      <c r="V203" s="27"/>
    </row>
    <row r="204" spans="2:22" s="7" customFormat="1" ht="49.5" customHeight="1">
      <c r="B204" s="204" t="s">
        <v>112</v>
      </c>
      <c r="C204" s="107">
        <f t="shared" si="24"/>
        <v>14</v>
      </c>
      <c r="D204" s="116" t="s">
        <v>88</v>
      </c>
      <c r="E204" s="97"/>
      <c r="F204" s="97"/>
      <c r="G204" s="97"/>
      <c r="H204" s="192">
        <f t="shared" si="22"/>
        <v>0</v>
      </c>
      <c r="I204" s="151"/>
      <c r="J204" s="152"/>
      <c r="K204" s="153"/>
      <c r="L204" s="152"/>
      <c r="M204" s="154"/>
      <c r="N204" s="122"/>
      <c r="O204" s="122"/>
      <c r="P204" s="123"/>
      <c r="Q204" s="123"/>
      <c r="R204" s="12"/>
      <c r="S204" s="12"/>
      <c r="T204" s="13"/>
      <c r="V204" s="27"/>
    </row>
    <row r="205" spans="2:22" s="7" customFormat="1" ht="49.5" customHeight="1">
      <c r="B205" s="204" t="s">
        <v>112</v>
      </c>
      <c r="C205" s="107">
        <f t="shared" si="24"/>
        <v>15</v>
      </c>
      <c r="D205" s="116" t="s">
        <v>88</v>
      </c>
      <c r="E205" s="97"/>
      <c r="F205" s="97"/>
      <c r="G205" s="97"/>
      <c r="H205" s="192">
        <f t="shared" si="22"/>
        <v>0</v>
      </c>
      <c r="I205" s="151"/>
      <c r="J205" s="152"/>
      <c r="K205" s="153"/>
      <c r="L205" s="152"/>
      <c r="M205" s="154"/>
      <c r="N205" s="122"/>
      <c r="O205" s="122"/>
      <c r="P205" s="123"/>
      <c r="Q205" s="123"/>
      <c r="R205" s="12"/>
      <c r="S205" s="12"/>
      <c r="T205" s="13"/>
      <c r="V205" s="27"/>
    </row>
    <row r="206" spans="2:22" s="7" customFormat="1" ht="49.5" customHeight="1">
      <c r="B206" s="204" t="s">
        <v>112</v>
      </c>
      <c r="C206" s="107">
        <f t="shared" si="24"/>
        <v>16</v>
      </c>
      <c r="D206" s="116" t="s">
        <v>88</v>
      </c>
      <c r="E206" s="97"/>
      <c r="F206" s="97"/>
      <c r="G206" s="97"/>
      <c r="H206" s="192">
        <f t="shared" si="22"/>
        <v>0</v>
      </c>
      <c r="I206" s="151"/>
      <c r="J206" s="152"/>
      <c r="K206" s="153"/>
      <c r="L206" s="152"/>
      <c r="M206" s="154"/>
      <c r="N206" s="122"/>
      <c r="O206" s="122"/>
      <c r="P206" s="123"/>
      <c r="Q206" s="123"/>
      <c r="R206" s="12"/>
      <c r="S206" s="12"/>
      <c r="T206" s="13"/>
      <c r="V206" s="27"/>
    </row>
    <row r="207" spans="2:22" s="7" customFormat="1" ht="49.5" customHeight="1">
      <c r="B207" s="204" t="s">
        <v>112</v>
      </c>
      <c r="C207" s="107">
        <f t="shared" si="24"/>
        <v>17</v>
      </c>
      <c r="D207" s="116" t="s">
        <v>88</v>
      </c>
      <c r="E207" s="97"/>
      <c r="F207" s="97"/>
      <c r="G207" s="97"/>
      <c r="H207" s="192">
        <f t="shared" ref="H207:H211" si="25">IF(L207&lt;=0,I207*J207,I207*J207*L207)</f>
        <v>0</v>
      </c>
      <c r="I207" s="151"/>
      <c r="J207" s="152"/>
      <c r="K207" s="153"/>
      <c r="L207" s="152"/>
      <c r="M207" s="154"/>
      <c r="N207" s="122"/>
      <c r="O207" s="122"/>
      <c r="P207" s="123"/>
      <c r="Q207" s="123"/>
      <c r="R207" s="10"/>
      <c r="S207" s="10"/>
      <c r="T207" s="11"/>
      <c r="V207" s="27"/>
    </row>
    <row r="208" spans="2:22" s="7" customFormat="1" ht="49.5" customHeight="1">
      <c r="B208" s="204" t="s">
        <v>112</v>
      </c>
      <c r="C208" s="107">
        <f t="shared" si="24"/>
        <v>18</v>
      </c>
      <c r="D208" s="116" t="s">
        <v>88</v>
      </c>
      <c r="E208" s="97"/>
      <c r="F208" s="97"/>
      <c r="G208" s="97"/>
      <c r="H208" s="192">
        <f t="shared" si="25"/>
        <v>0</v>
      </c>
      <c r="I208" s="151"/>
      <c r="J208" s="152"/>
      <c r="K208" s="153"/>
      <c r="L208" s="152"/>
      <c r="M208" s="154"/>
      <c r="N208" s="122"/>
      <c r="O208" s="122"/>
      <c r="P208" s="123"/>
      <c r="Q208" s="123"/>
      <c r="R208" s="12"/>
      <c r="S208" s="12"/>
      <c r="T208" s="13"/>
      <c r="V208" s="27"/>
    </row>
    <row r="209" spans="2:22" s="7" customFormat="1" ht="49.5" customHeight="1">
      <c r="B209" s="204" t="s">
        <v>112</v>
      </c>
      <c r="C209" s="107">
        <f t="shared" si="24"/>
        <v>19</v>
      </c>
      <c r="D209" s="116" t="s">
        <v>88</v>
      </c>
      <c r="E209" s="97"/>
      <c r="F209" s="97"/>
      <c r="G209" s="97"/>
      <c r="H209" s="192">
        <f t="shared" si="25"/>
        <v>0</v>
      </c>
      <c r="I209" s="151"/>
      <c r="J209" s="152"/>
      <c r="K209" s="153"/>
      <c r="L209" s="152"/>
      <c r="M209" s="154"/>
      <c r="N209" s="122"/>
      <c r="O209" s="122"/>
      <c r="P209" s="123"/>
      <c r="Q209" s="123"/>
      <c r="R209" s="12"/>
      <c r="S209" s="12"/>
      <c r="T209" s="13"/>
      <c r="V209" s="27"/>
    </row>
    <row r="210" spans="2:22" s="7" customFormat="1" ht="49.5" customHeight="1">
      <c r="B210" s="204" t="s">
        <v>112</v>
      </c>
      <c r="C210" s="107">
        <f t="shared" si="24"/>
        <v>20</v>
      </c>
      <c r="D210" s="116" t="s">
        <v>88</v>
      </c>
      <c r="E210" s="97"/>
      <c r="F210" s="97"/>
      <c r="G210" s="97"/>
      <c r="H210" s="192">
        <f t="shared" si="25"/>
        <v>0</v>
      </c>
      <c r="I210" s="151"/>
      <c r="J210" s="152"/>
      <c r="K210" s="153"/>
      <c r="L210" s="152"/>
      <c r="M210" s="154"/>
      <c r="N210" s="122"/>
      <c r="O210" s="122"/>
      <c r="P210" s="123"/>
      <c r="Q210" s="123"/>
      <c r="R210" s="12"/>
      <c r="S210" s="12"/>
      <c r="T210" s="13"/>
      <c r="V210" s="27"/>
    </row>
    <row r="211" spans="2:22" s="7" customFormat="1" ht="49.5" customHeight="1">
      <c r="B211" s="204" t="s">
        <v>112</v>
      </c>
      <c r="C211" s="107">
        <f t="shared" si="24"/>
        <v>21</v>
      </c>
      <c r="D211" s="116" t="s">
        <v>88</v>
      </c>
      <c r="E211" s="97"/>
      <c r="F211" s="97"/>
      <c r="G211" s="97"/>
      <c r="H211" s="192">
        <f t="shared" si="25"/>
        <v>0</v>
      </c>
      <c r="I211" s="151"/>
      <c r="J211" s="152"/>
      <c r="K211" s="153"/>
      <c r="L211" s="152"/>
      <c r="M211" s="154"/>
      <c r="N211" s="122"/>
      <c r="O211" s="122"/>
      <c r="P211" s="123"/>
      <c r="Q211" s="123"/>
      <c r="R211" s="12"/>
      <c r="S211" s="12"/>
      <c r="T211" s="13"/>
      <c r="V211" s="27"/>
    </row>
    <row r="212" spans="2:22" s="7" customFormat="1" ht="49.5" customHeight="1">
      <c r="B212" s="204" t="s">
        <v>112</v>
      </c>
      <c r="C212" s="107">
        <f t="shared" si="24"/>
        <v>22</v>
      </c>
      <c r="D212" s="116" t="s">
        <v>88</v>
      </c>
      <c r="E212" s="97"/>
      <c r="F212" s="97"/>
      <c r="G212" s="97"/>
      <c r="H212" s="192">
        <f t="shared" si="22"/>
        <v>0</v>
      </c>
      <c r="I212" s="151"/>
      <c r="J212" s="152"/>
      <c r="K212" s="153"/>
      <c r="L212" s="152"/>
      <c r="M212" s="154"/>
      <c r="N212" s="122"/>
      <c r="O212" s="122"/>
      <c r="P212" s="123"/>
      <c r="Q212" s="123"/>
      <c r="R212" s="10"/>
      <c r="S212" s="10"/>
      <c r="T212" s="11"/>
      <c r="V212" s="27"/>
    </row>
    <row r="213" spans="2:22" s="7" customFormat="1" ht="49.5" customHeight="1">
      <c r="B213" s="204" t="s">
        <v>112</v>
      </c>
      <c r="C213" s="107">
        <f t="shared" si="24"/>
        <v>23</v>
      </c>
      <c r="D213" s="116" t="s">
        <v>88</v>
      </c>
      <c r="E213" s="97"/>
      <c r="F213" s="97"/>
      <c r="G213" s="97"/>
      <c r="H213" s="192">
        <f t="shared" si="22"/>
        <v>0</v>
      </c>
      <c r="I213" s="151"/>
      <c r="J213" s="152"/>
      <c r="K213" s="153"/>
      <c r="L213" s="152"/>
      <c r="M213" s="154"/>
      <c r="N213" s="122"/>
      <c r="O213" s="122"/>
      <c r="P213" s="123"/>
      <c r="Q213" s="123"/>
      <c r="R213" s="12"/>
      <c r="S213" s="12"/>
      <c r="T213" s="13"/>
      <c r="V213" s="27"/>
    </row>
    <row r="214" spans="2:22" s="7" customFormat="1" ht="49.5" customHeight="1">
      <c r="B214" s="204" t="s">
        <v>112</v>
      </c>
      <c r="C214" s="107">
        <f t="shared" si="24"/>
        <v>24</v>
      </c>
      <c r="D214" s="116" t="s">
        <v>88</v>
      </c>
      <c r="E214" s="97"/>
      <c r="F214" s="97"/>
      <c r="G214" s="97"/>
      <c r="H214" s="192">
        <f t="shared" si="22"/>
        <v>0</v>
      </c>
      <c r="I214" s="151"/>
      <c r="J214" s="152"/>
      <c r="K214" s="153"/>
      <c r="L214" s="152"/>
      <c r="M214" s="154"/>
      <c r="N214" s="122"/>
      <c r="O214" s="122"/>
      <c r="P214" s="123"/>
      <c r="Q214" s="123"/>
      <c r="R214" s="12"/>
      <c r="S214" s="12"/>
      <c r="T214" s="13"/>
      <c r="V214" s="27"/>
    </row>
    <row r="215" spans="2:22" s="7" customFormat="1" ht="49.5" customHeight="1">
      <c r="B215" s="204" t="s">
        <v>112</v>
      </c>
      <c r="C215" s="107">
        <f t="shared" si="24"/>
        <v>25</v>
      </c>
      <c r="D215" s="116" t="s">
        <v>88</v>
      </c>
      <c r="E215" s="97"/>
      <c r="F215" s="97"/>
      <c r="G215" s="97"/>
      <c r="H215" s="192">
        <f t="shared" si="22"/>
        <v>0</v>
      </c>
      <c r="I215" s="151"/>
      <c r="J215" s="152"/>
      <c r="K215" s="153"/>
      <c r="L215" s="152"/>
      <c r="M215" s="154"/>
      <c r="N215" s="122"/>
      <c r="O215" s="122"/>
      <c r="P215" s="123"/>
      <c r="Q215" s="123"/>
      <c r="R215" s="12"/>
      <c r="S215" s="12"/>
      <c r="T215" s="13"/>
      <c r="V215" s="27"/>
    </row>
    <row r="216" spans="2:22" s="7" customFormat="1" ht="49.5" customHeight="1">
      <c r="B216" s="204" t="s">
        <v>112</v>
      </c>
      <c r="C216" s="107">
        <f t="shared" si="24"/>
        <v>26</v>
      </c>
      <c r="D216" s="116" t="s">
        <v>88</v>
      </c>
      <c r="E216" s="97"/>
      <c r="F216" s="97"/>
      <c r="G216" s="97"/>
      <c r="H216" s="192">
        <f t="shared" si="22"/>
        <v>0</v>
      </c>
      <c r="I216" s="151"/>
      <c r="J216" s="152"/>
      <c r="K216" s="153"/>
      <c r="L216" s="152"/>
      <c r="M216" s="154"/>
      <c r="N216" s="122"/>
      <c r="O216" s="122"/>
      <c r="P216" s="123"/>
      <c r="Q216" s="123"/>
      <c r="R216" s="12"/>
      <c r="S216" s="12"/>
      <c r="T216" s="13"/>
      <c r="V216" s="27"/>
    </row>
    <row r="217" spans="2:22" s="7" customFormat="1" ht="49.5" customHeight="1">
      <c r="B217" s="204" t="s">
        <v>112</v>
      </c>
      <c r="C217" s="107">
        <f t="shared" si="24"/>
        <v>27</v>
      </c>
      <c r="D217" s="116" t="s">
        <v>88</v>
      </c>
      <c r="E217" s="97"/>
      <c r="F217" s="97"/>
      <c r="G217" s="97"/>
      <c r="H217" s="192">
        <f t="shared" si="22"/>
        <v>0</v>
      </c>
      <c r="I217" s="151"/>
      <c r="J217" s="152"/>
      <c r="K217" s="153"/>
      <c r="L217" s="152"/>
      <c r="M217" s="154"/>
      <c r="N217" s="122"/>
      <c r="O217" s="122"/>
      <c r="P217" s="123"/>
      <c r="Q217" s="123"/>
      <c r="R217" s="12"/>
      <c r="S217" s="12"/>
      <c r="T217" s="13"/>
      <c r="V217" s="27"/>
    </row>
    <row r="218" spans="2:22" s="7" customFormat="1" ht="49.5" customHeight="1">
      <c r="B218" s="204" t="s">
        <v>112</v>
      </c>
      <c r="C218" s="107">
        <f t="shared" si="24"/>
        <v>28</v>
      </c>
      <c r="D218" s="116" t="s">
        <v>88</v>
      </c>
      <c r="E218" s="97"/>
      <c r="F218" s="97"/>
      <c r="G218" s="97"/>
      <c r="H218" s="192">
        <f t="shared" si="22"/>
        <v>0</v>
      </c>
      <c r="I218" s="151"/>
      <c r="J218" s="152"/>
      <c r="K218" s="153"/>
      <c r="L218" s="152"/>
      <c r="M218" s="154"/>
      <c r="N218" s="122"/>
      <c r="O218" s="122"/>
      <c r="P218" s="123"/>
      <c r="Q218" s="123"/>
      <c r="R218" s="12"/>
      <c r="S218" s="12"/>
      <c r="T218" s="13"/>
      <c r="V218" s="27"/>
    </row>
    <row r="219" spans="2:22" s="7" customFormat="1" ht="49.5" customHeight="1">
      <c r="B219" s="204" t="s">
        <v>112</v>
      </c>
      <c r="C219" s="107">
        <f t="shared" si="24"/>
        <v>29</v>
      </c>
      <c r="D219" s="116" t="s">
        <v>88</v>
      </c>
      <c r="E219" s="97"/>
      <c r="F219" s="97"/>
      <c r="G219" s="97"/>
      <c r="H219" s="192">
        <f t="shared" si="22"/>
        <v>0</v>
      </c>
      <c r="I219" s="151"/>
      <c r="J219" s="152"/>
      <c r="K219" s="153"/>
      <c r="L219" s="152"/>
      <c r="M219" s="154"/>
      <c r="N219" s="122"/>
      <c r="O219" s="122"/>
      <c r="P219" s="123"/>
      <c r="Q219" s="123"/>
      <c r="R219" s="10"/>
      <c r="S219" s="10"/>
      <c r="T219" s="11"/>
      <c r="V219" s="27"/>
    </row>
    <row r="220" spans="2:22" s="7" customFormat="1" ht="49.5" customHeight="1" thickBot="1">
      <c r="B220" s="205" t="s">
        <v>112</v>
      </c>
      <c r="C220" s="103">
        <f t="shared" si="24"/>
        <v>30</v>
      </c>
      <c r="D220" s="30" t="s">
        <v>88</v>
      </c>
      <c r="E220" s="99"/>
      <c r="F220" s="99"/>
      <c r="G220" s="99"/>
      <c r="H220" s="26">
        <f t="shared" si="22"/>
        <v>0</v>
      </c>
      <c r="I220" s="156"/>
      <c r="J220" s="157"/>
      <c r="K220" s="158"/>
      <c r="L220" s="157"/>
      <c r="M220" s="160"/>
      <c r="N220" s="124"/>
      <c r="O220" s="124"/>
      <c r="P220" s="125"/>
      <c r="Q220" s="125"/>
      <c r="R220" s="12"/>
      <c r="S220" s="12"/>
      <c r="T220" s="13"/>
      <c r="V220" s="27"/>
    </row>
    <row r="221" spans="2:22" s="7" customFormat="1" ht="49.5" customHeight="1" thickTop="1" thickBot="1">
      <c r="B221" s="206" t="s">
        <v>94</v>
      </c>
      <c r="C221" s="17"/>
      <c r="D221" s="117"/>
      <c r="E221" s="200"/>
      <c r="F221" s="200"/>
      <c r="G221" s="200"/>
      <c r="H221" s="18">
        <f>SUM(H191:H220)</f>
        <v>0</v>
      </c>
      <c r="I221" s="170"/>
      <c r="J221" s="171"/>
      <c r="K221" s="171"/>
      <c r="L221" s="171"/>
      <c r="M221" s="171"/>
      <c r="N221" s="130"/>
      <c r="O221" s="130"/>
      <c r="P221" s="131"/>
      <c r="Q221" s="131"/>
      <c r="R221" s="8"/>
      <c r="S221" s="8"/>
      <c r="T221" s="9"/>
    </row>
    <row r="222" spans="2:22" s="7" customFormat="1" ht="49.5" customHeight="1" thickTop="1">
      <c r="B222" s="207" t="s">
        <v>113</v>
      </c>
      <c r="C222" s="104">
        <v>1</v>
      </c>
      <c r="D222" s="29" t="s">
        <v>114</v>
      </c>
      <c r="E222" s="96"/>
      <c r="F222" s="96"/>
      <c r="G222" s="96"/>
      <c r="H222" s="194">
        <f t="shared" ref="H222:H251" si="26">IF(L222&lt;=0,I222*J222,I222*J222*L222)</f>
        <v>0</v>
      </c>
      <c r="I222" s="145"/>
      <c r="J222" s="146"/>
      <c r="K222" s="147"/>
      <c r="L222" s="148"/>
      <c r="M222" s="149"/>
      <c r="N222" s="120"/>
      <c r="O222" s="120"/>
      <c r="P222" s="121"/>
      <c r="Q222" s="121"/>
      <c r="R222" s="8"/>
      <c r="S222" s="8"/>
      <c r="T222" s="9"/>
      <c r="V222" s="27"/>
    </row>
    <row r="223" spans="2:22" s="7" customFormat="1" ht="49.5" customHeight="1">
      <c r="B223" s="204" t="s">
        <v>116</v>
      </c>
      <c r="C223" s="107">
        <f>C222+1</f>
        <v>2</v>
      </c>
      <c r="D223" s="116" t="s">
        <v>114</v>
      </c>
      <c r="E223" s="97"/>
      <c r="F223" s="97"/>
      <c r="G223" s="97"/>
      <c r="H223" s="192">
        <f t="shared" ref="H223:H232" si="27">IF(L223&lt;=0,I223*J223,I223*J223*L223)</f>
        <v>0</v>
      </c>
      <c r="I223" s="151"/>
      <c r="J223" s="152"/>
      <c r="K223" s="153"/>
      <c r="L223" s="152"/>
      <c r="M223" s="154"/>
      <c r="N223" s="122"/>
      <c r="O223" s="122"/>
      <c r="P223" s="123"/>
      <c r="Q223" s="123"/>
      <c r="R223" s="10"/>
      <c r="S223" s="10"/>
      <c r="T223" s="11"/>
      <c r="V223" s="27"/>
    </row>
    <row r="224" spans="2:22" s="7" customFormat="1" ht="49.5" customHeight="1">
      <c r="B224" s="204" t="s">
        <v>116</v>
      </c>
      <c r="C224" s="107">
        <f t="shared" ref="C224:C251" si="28">C223+1</f>
        <v>3</v>
      </c>
      <c r="D224" s="116" t="s">
        <v>114</v>
      </c>
      <c r="E224" s="97"/>
      <c r="F224" s="97"/>
      <c r="G224" s="97"/>
      <c r="H224" s="192">
        <f t="shared" si="27"/>
        <v>0</v>
      </c>
      <c r="I224" s="151"/>
      <c r="J224" s="152"/>
      <c r="K224" s="153"/>
      <c r="L224" s="152"/>
      <c r="M224" s="154"/>
      <c r="N224" s="122"/>
      <c r="O224" s="122"/>
      <c r="P224" s="123"/>
      <c r="Q224" s="123"/>
      <c r="R224" s="12"/>
      <c r="S224" s="12"/>
      <c r="T224" s="13"/>
      <c r="V224" s="27"/>
    </row>
    <row r="225" spans="2:22" s="7" customFormat="1" ht="49.5" customHeight="1">
      <c r="B225" s="204" t="s">
        <v>116</v>
      </c>
      <c r="C225" s="107">
        <f t="shared" si="28"/>
        <v>4</v>
      </c>
      <c r="D225" s="116" t="s">
        <v>114</v>
      </c>
      <c r="E225" s="97"/>
      <c r="F225" s="97"/>
      <c r="G225" s="97"/>
      <c r="H225" s="192">
        <f t="shared" si="27"/>
        <v>0</v>
      </c>
      <c r="I225" s="151"/>
      <c r="J225" s="152"/>
      <c r="K225" s="153"/>
      <c r="L225" s="152"/>
      <c r="M225" s="154"/>
      <c r="N225" s="122"/>
      <c r="O225" s="122"/>
      <c r="P225" s="123"/>
      <c r="Q225" s="123"/>
      <c r="R225" s="12"/>
      <c r="S225" s="12"/>
      <c r="T225" s="13"/>
      <c r="V225" s="27"/>
    </row>
    <row r="226" spans="2:22" s="7" customFormat="1" ht="49.5" customHeight="1">
      <c r="B226" s="204" t="s">
        <v>116</v>
      </c>
      <c r="C226" s="107">
        <f t="shared" si="28"/>
        <v>5</v>
      </c>
      <c r="D226" s="116" t="s">
        <v>114</v>
      </c>
      <c r="E226" s="97"/>
      <c r="F226" s="97"/>
      <c r="G226" s="97"/>
      <c r="H226" s="192">
        <f t="shared" si="27"/>
        <v>0</v>
      </c>
      <c r="I226" s="151"/>
      <c r="J226" s="152"/>
      <c r="K226" s="153"/>
      <c r="L226" s="152"/>
      <c r="M226" s="154"/>
      <c r="N226" s="122"/>
      <c r="O226" s="122"/>
      <c r="P226" s="123"/>
      <c r="Q226" s="123"/>
      <c r="R226" s="12"/>
      <c r="S226" s="12"/>
      <c r="T226" s="13"/>
      <c r="V226" s="27"/>
    </row>
    <row r="227" spans="2:22" s="7" customFormat="1" ht="49.5" customHeight="1">
      <c r="B227" s="204" t="s">
        <v>116</v>
      </c>
      <c r="C227" s="107">
        <f t="shared" si="28"/>
        <v>6</v>
      </c>
      <c r="D227" s="116" t="s">
        <v>114</v>
      </c>
      <c r="E227" s="97"/>
      <c r="F227" s="97"/>
      <c r="G227" s="97"/>
      <c r="H227" s="192">
        <f t="shared" si="27"/>
        <v>0</v>
      </c>
      <c r="I227" s="151"/>
      <c r="J227" s="152"/>
      <c r="K227" s="153"/>
      <c r="L227" s="152"/>
      <c r="M227" s="154"/>
      <c r="N227" s="122"/>
      <c r="O227" s="122"/>
      <c r="P227" s="123"/>
      <c r="Q227" s="123"/>
      <c r="R227" s="12"/>
      <c r="S227" s="12"/>
      <c r="T227" s="13"/>
      <c r="V227" s="27"/>
    </row>
    <row r="228" spans="2:22" s="7" customFormat="1" ht="49.5" customHeight="1">
      <c r="B228" s="204" t="s">
        <v>116</v>
      </c>
      <c r="C228" s="107">
        <f t="shared" si="28"/>
        <v>7</v>
      </c>
      <c r="D228" s="116" t="s">
        <v>114</v>
      </c>
      <c r="E228" s="97"/>
      <c r="F228" s="97"/>
      <c r="G228" s="97"/>
      <c r="H228" s="192">
        <f t="shared" si="27"/>
        <v>0</v>
      </c>
      <c r="I228" s="151"/>
      <c r="J228" s="152"/>
      <c r="K228" s="153"/>
      <c r="L228" s="152"/>
      <c r="M228" s="154"/>
      <c r="N228" s="122"/>
      <c r="O228" s="122"/>
      <c r="P228" s="123"/>
      <c r="Q228" s="123"/>
      <c r="R228" s="10"/>
      <c r="S228" s="10"/>
      <c r="T228" s="11"/>
      <c r="V228" s="27"/>
    </row>
    <row r="229" spans="2:22" s="7" customFormat="1" ht="49.5" customHeight="1">
      <c r="B229" s="204" t="s">
        <v>116</v>
      </c>
      <c r="C229" s="107">
        <f t="shared" si="28"/>
        <v>8</v>
      </c>
      <c r="D229" s="116" t="s">
        <v>114</v>
      </c>
      <c r="E229" s="97"/>
      <c r="F229" s="97"/>
      <c r="G229" s="97"/>
      <c r="H229" s="192">
        <f t="shared" si="27"/>
        <v>0</v>
      </c>
      <c r="I229" s="151"/>
      <c r="J229" s="152"/>
      <c r="K229" s="153"/>
      <c r="L229" s="152"/>
      <c r="M229" s="154"/>
      <c r="N229" s="122"/>
      <c r="O229" s="122"/>
      <c r="P229" s="123"/>
      <c r="Q229" s="123"/>
      <c r="R229" s="12"/>
      <c r="S229" s="12"/>
      <c r="T229" s="13"/>
      <c r="V229" s="27"/>
    </row>
    <row r="230" spans="2:22" s="7" customFormat="1" ht="49.5" customHeight="1">
      <c r="B230" s="204" t="s">
        <v>116</v>
      </c>
      <c r="C230" s="107">
        <f t="shared" si="28"/>
        <v>9</v>
      </c>
      <c r="D230" s="116" t="s">
        <v>114</v>
      </c>
      <c r="E230" s="97"/>
      <c r="F230" s="97"/>
      <c r="G230" s="97"/>
      <c r="H230" s="192">
        <f t="shared" si="27"/>
        <v>0</v>
      </c>
      <c r="I230" s="151"/>
      <c r="J230" s="152"/>
      <c r="K230" s="153"/>
      <c r="L230" s="152"/>
      <c r="M230" s="154"/>
      <c r="N230" s="122"/>
      <c r="O230" s="122"/>
      <c r="P230" s="123"/>
      <c r="Q230" s="123"/>
      <c r="R230" s="12"/>
      <c r="S230" s="12"/>
      <c r="T230" s="13"/>
      <c r="V230" s="27"/>
    </row>
    <row r="231" spans="2:22" s="7" customFormat="1" ht="49.5" customHeight="1">
      <c r="B231" s="204" t="s">
        <v>116</v>
      </c>
      <c r="C231" s="107">
        <f t="shared" si="28"/>
        <v>10</v>
      </c>
      <c r="D231" s="116" t="s">
        <v>114</v>
      </c>
      <c r="E231" s="97"/>
      <c r="F231" s="97"/>
      <c r="G231" s="97"/>
      <c r="H231" s="192">
        <f t="shared" si="27"/>
        <v>0</v>
      </c>
      <c r="I231" s="151"/>
      <c r="J231" s="152"/>
      <c r="K231" s="153"/>
      <c r="L231" s="152"/>
      <c r="M231" s="154"/>
      <c r="N231" s="122"/>
      <c r="O231" s="122"/>
      <c r="P231" s="123"/>
      <c r="Q231" s="123"/>
      <c r="R231" s="12"/>
      <c r="S231" s="12"/>
      <c r="T231" s="13"/>
      <c r="V231" s="27"/>
    </row>
    <row r="232" spans="2:22" s="7" customFormat="1" ht="49.5" customHeight="1">
      <c r="B232" s="204" t="s">
        <v>116</v>
      </c>
      <c r="C232" s="107">
        <f t="shared" si="28"/>
        <v>11</v>
      </c>
      <c r="D232" s="116" t="s">
        <v>114</v>
      </c>
      <c r="E232" s="97"/>
      <c r="F232" s="97"/>
      <c r="G232" s="97"/>
      <c r="H232" s="192">
        <f t="shared" si="27"/>
        <v>0</v>
      </c>
      <c r="I232" s="151"/>
      <c r="J232" s="152"/>
      <c r="K232" s="153"/>
      <c r="L232" s="152"/>
      <c r="M232" s="154"/>
      <c r="N232" s="122"/>
      <c r="O232" s="122"/>
      <c r="P232" s="123"/>
      <c r="Q232" s="123"/>
      <c r="R232" s="12"/>
      <c r="S232" s="12"/>
      <c r="T232" s="13"/>
      <c r="V232" s="27"/>
    </row>
    <row r="233" spans="2:22" s="7" customFormat="1" ht="49.5" customHeight="1">
      <c r="B233" s="204" t="s">
        <v>116</v>
      </c>
      <c r="C233" s="107">
        <f t="shared" si="28"/>
        <v>12</v>
      </c>
      <c r="D233" s="116" t="s">
        <v>114</v>
      </c>
      <c r="E233" s="97"/>
      <c r="F233" s="97"/>
      <c r="G233" s="97"/>
      <c r="H233" s="192">
        <f t="shared" si="26"/>
        <v>0</v>
      </c>
      <c r="I233" s="151"/>
      <c r="J233" s="152"/>
      <c r="K233" s="153"/>
      <c r="L233" s="152"/>
      <c r="M233" s="154"/>
      <c r="N233" s="122"/>
      <c r="O233" s="122"/>
      <c r="P233" s="123"/>
      <c r="Q233" s="123"/>
      <c r="R233" s="10"/>
      <c r="S233" s="10"/>
      <c r="T233" s="11"/>
      <c r="V233" s="27"/>
    </row>
    <row r="234" spans="2:22" s="7" customFormat="1" ht="49.5" customHeight="1">
      <c r="B234" s="204" t="s">
        <v>116</v>
      </c>
      <c r="C234" s="107">
        <f t="shared" si="28"/>
        <v>13</v>
      </c>
      <c r="D234" s="116" t="s">
        <v>114</v>
      </c>
      <c r="E234" s="97"/>
      <c r="F234" s="97"/>
      <c r="G234" s="97"/>
      <c r="H234" s="192">
        <f t="shared" si="26"/>
        <v>0</v>
      </c>
      <c r="I234" s="151"/>
      <c r="J234" s="152"/>
      <c r="K234" s="153"/>
      <c r="L234" s="152"/>
      <c r="M234" s="154"/>
      <c r="N234" s="122"/>
      <c r="O234" s="122"/>
      <c r="P234" s="123"/>
      <c r="Q234" s="123"/>
      <c r="R234" s="12"/>
      <c r="S234" s="12"/>
      <c r="T234" s="13"/>
      <c r="V234" s="27"/>
    </row>
    <row r="235" spans="2:22" s="7" customFormat="1" ht="49.5" customHeight="1">
      <c r="B235" s="204" t="s">
        <v>116</v>
      </c>
      <c r="C235" s="107">
        <f t="shared" si="28"/>
        <v>14</v>
      </c>
      <c r="D235" s="116" t="s">
        <v>114</v>
      </c>
      <c r="E235" s="97"/>
      <c r="F235" s="97"/>
      <c r="G235" s="97"/>
      <c r="H235" s="192">
        <f t="shared" si="26"/>
        <v>0</v>
      </c>
      <c r="I235" s="151"/>
      <c r="J235" s="152"/>
      <c r="K235" s="153"/>
      <c r="L235" s="152"/>
      <c r="M235" s="154"/>
      <c r="N235" s="122"/>
      <c r="O235" s="122"/>
      <c r="P235" s="123"/>
      <c r="Q235" s="123"/>
      <c r="R235" s="12"/>
      <c r="S235" s="12"/>
      <c r="T235" s="13"/>
      <c r="V235" s="27"/>
    </row>
    <row r="236" spans="2:22" s="7" customFormat="1" ht="49.5" customHeight="1">
      <c r="B236" s="204" t="s">
        <v>116</v>
      </c>
      <c r="C236" s="107">
        <f t="shared" si="28"/>
        <v>15</v>
      </c>
      <c r="D236" s="116" t="s">
        <v>114</v>
      </c>
      <c r="E236" s="97"/>
      <c r="F236" s="97"/>
      <c r="G236" s="97"/>
      <c r="H236" s="192">
        <f t="shared" si="26"/>
        <v>0</v>
      </c>
      <c r="I236" s="151"/>
      <c r="J236" s="152"/>
      <c r="K236" s="153"/>
      <c r="L236" s="152"/>
      <c r="M236" s="154"/>
      <c r="N236" s="122"/>
      <c r="O236" s="122"/>
      <c r="P236" s="123"/>
      <c r="Q236" s="123"/>
      <c r="R236" s="12"/>
      <c r="S236" s="12"/>
      <c r="T236" s="13"/>
      <c r="V236" s="27"/>
    </row>
    <row r="237" spans="2:22" s="7" customFormat="1" ht="49.5" customHeight="1">
      <c r="B237" s="204" t="s">
        <v>116</v>
      </c>
      <c r="C237" s="107">
        <f t="shared" si="28"/>
        <v>16</v>
      </c>
      <c r="D237" s="116" t="s">
        <v>114</v>
      </c>
      <c r="E237" s="97"/>
      <c r="F237" s="97"/>
      <c r="G237" s="97"/>
      <c r="H237" s="192">
        <f t="shared" si="26"/>
        <v>0</v>
      </c>
      <c r="I237" s="151"/>
      <c r="J237" s="152"/>
      <c r="K237" s="153"/>
      <c r="L237" s="152"/>
      <c r="M237" s="154"/>
      <c r="N237" s="122"/>
      <c r="O237" s="122"/>
      <c r="P237" s="123"/>
      <c r="Q237" s="123"/>
      <c r="R237" s="12"/>
      <c r="S237" s="12"/>
      <c r="T237" s="13"/>
      <c r="V237" s="27"/>
    </row>
    <row r="238" spans="2:22" s="7" customFormat="1" ht="49.5" customHeight="1">
      <c r="B238" s="204" t="s">
        <v>116</v>
      </c>
      <c r="C238" s="107">
        <f t="shared" si="28"/>
        <v>17</v>
      </c>
      <c r="D238" s="116" t="s">
        <v>114</v>
      </c>
      <c r="E238" s="97"/>
      <c r="F238" s="97"/>
      <c r="G238" s="97"/>
      <c r="H238" s="192">
        <f t="shared" ref="H238:H242" si="29">IF(L238&lt;=0,I238*J238,I238*J238*L238)</f>
        <v>0</v>
      </c>
      <c r="I238" s="151"/>
      <c r="J238" s="152"/>
      <c r="K238" s="153"/>
      <c r="L238" s="152"/>
      <c r="M238" s="154"/>
      <c r="N238" s="122"/>
      <c r="O238" s="122"/>
      <c r="P238" s="123"/>
      <c r="Q238" s="123"/>
      <c r="R238" s="10"/>
      <c r="S238" s="10"/>
      <c r="T238" s="11"/>
      <c r="V238" s="27"/>
    </row>
    <row r="239" spans="2:22" s="7" customFormat="1" ht="49.5" customHeight="1">
      <c r="B239" s="204" t="s">
        <v>116</v>
      </c>
      <c r="C239" s="107">
        <f t="shared" si="28"/>
        <v>18</v>
      </c>
      <c r="D239" s="116" t="s">
        <v>114</v>
      </c>
      <c r="E239" s="97"/>
      <c r="F239" s="97"/>
      <c r="G239" s="97"/>
      <c r="H239" s="192">
        <f t="shared" si="29"/>
        <v>0</v>
      </c>
      <c r="I239" s="151"/>
      <c r="J239" s="152"/>
      <c r="K239" s="153"/>
      <c r="L239" s="152"/>
      <c r="M239" s="154"/>
      <c r="N239" s="122"/>
      <c r="O239" s="122"/>
      <c r="P239" s="123"/>
      <c r="Q239" s="123"/>
      <c r="R239" s="12"/>
      <c r="S239" s="12"/>
      <c r="T239" s="13"/>
      <c r="V239" s="27"/>
    </row>
    <row r="240" spans="2:22" s="7" customFormat="1" ht="49.5" customHeight="1">
      <c r="B240" s="204" t="s">
        <v>116</v>
      </c>
      <c r="C240" s="107">
        <f t="shared" si="28"/>
        <v>19</v>
      </c>
      <c r="D240" s="116" t="s">
        <v>114</v>
      </c>
      <c r="E240" s="97"/>
      <c r="F240" s="97"/>
      <c r="G240" s="97"/>
      <c r="H240" s="192">
        <f t="shared" si="29"/>
        <v>0</v>
      </c>
      <c r="I240" s="151"/>
      <c r="J240" s="152"/>
      <c r="K240" s="153"/>
      <c r="L240" s="152"/>
      <c r="M240" s="154"/>
      <c r="N240" s="122"/>
      <c r="O240" s="122"/>
      <c r="P240" s="123"/>
      <c r="Q240" s="123"/>
      <c r="R240" s="12"/>
      <c r="S240" s="12"/>
      <c r="T240" s="13"/>
      <c r="V240" s="27"/>
    </row>
    <row r="241" spans="2:22" s="7" customFormat="1" ht="49.5" customHeight="1">
      <c r="B241" s="204" t="s">
        <v>116</v>
      </c>
      <c r="C241" s="107">
        <f t="shared" si="28"/>
        <v>20</v>
      </c>
      <c r="D241" s="116" t="s">
        <v>114</v>
      </c>
      <c r="E241" s="97"/>
      <c r="F241" s="97"/>
      <c r="G241" s="97"/>
      <c r="H241" s="192">
        <f t="shared" si="29"/>
        <v>0</v>
      </c>
      <c r="I241" s="151"/>
      <c r="J241" s="152"/>
      <c r="K241" s="153"/>
      <c r="L241" s="152"/>
      <c r="M241" s="154"/>
      <c r="N241" s="122"/>
      <c r="O241" s="122"/>
      <c r="P241" s="123"/>
      <c r="Q241" s="123"/>
      <c r="R241" s="12"/>
      <c r="S241" s="12"/>
      <c r="T241" s="13"/>
      <c r="V241" s="27"/>
    </row>
    <row r="242" spans="2:22" s="7" customFormat="1" ht="49.5" customHeight="1">
      <c r="B242" s="204" t="s">
        <v>116</v>
      </c>
      <c r="C242" s="107">
        <f t="shared" si="28"/>
        <v>21</v>
      </c>
      <c r="D242" s="116" t="s">
        <v>114</v>
      </c>
      <c r="E242" s="97"/>
      <c r="F242" s="97"/>
      <c r="G242" s="97"/>
      <c r="H242" s="192">
        <f t="shared" si="29"/>
        <v>0</v>
      </c>
      <c r="I242" s="151"/>
      <c r="J242" s="152"/>
      <c r="K242" s="153"/>
      <c r="L242" s="152"/>
      <c r="M242" s="154"/>
      <c r="N242" s="122"/>
      <c r="O242" s="122"/>
      <c r="P242" s="123"/>
      <c r="Q242" s="123"/>
      <c r="R242" s="12"/>
      <c r="S242" s="12"/>
      <c r="T242" s="13"/>
      <c r="V242" s="27"/>
    </row>
    <row r="243" spans="2:22" s="7" customFormat="1" ht="49.5" customHeight="1">
      <c r="B243" s="204" t="s">
        <v>116</v>
      </c>
      <c r="C243" s="107">
        <f t="shared" si="28"/>
        <v>22</v>
      </c>
      <c r="D243" s="116" t="s">
        <v>114</v>
      </c>
      <c r="E243" s="97"/>
      <c r="F243" s="97"/>
      <c r="G243" s="97"/>
      <c r="H243" s="192">
        <f t="shared" si="26"/>
        <v>0</v>
      </c>
      <c r="I243" s="151"/>
      <c r="J243" s="152"/>
      <c r="K243" s="153"/>
      <c r="L243" s="152"/>
      <c r="M243" s="154"/>
      <c r="N243" s="122"/>
      <c r="O243" s="122"/>
      <c r="P243" s="123"/>
      <c r="Q243" s="123"/>
      <c r="R243" s="10"/>
      <c r="S243" s="10"/>
      <c r="T243" s="11"/>
      <c r="V243" s="27"/>
    </row>
    <row r="244" spans="2:22" s="7" customFormat="1" ht="49.5" customHeight="1">
      <c r="B244" s="204" t="s">
        <v>116</v>
      </c>
      <c r="C244" s="107">
        <f t="shared" si="28"/>
        <v>23</v>
      </c>
      <c r="D244" s="116" t="s">
        <v>114</v>
      </c>
      <c r="E244" s="97"/>
      <c r="F244" s="97"/>
      <c r="G244" s="97"/>
      <c r="H244" s="192">
        <f t="shared" si="26"/>
        <v>0</v>
      </c>
      <c r="I244" s="151"/>
      <c r="J244" s="152"/>
      <c r="K244" s="153"/>
      <c r="L244" s="152"/>
      <c r="M244" s="154"/>
      <c r="N244" s="122"/>
      <c r="O244" s="122"/>
      <c r="P244" s="123"/>
      <c r="Q244" s="123"/>
      <c r="R244" s="12"/>
      <c r="S244" s="12"/>
      <c r="T244" s="13"/>
      <c r="V244" s="27"/>
    </row>
    <row r="245" spans="2:22" s="7" customFormat="1" ht="49.5" customHeight="1">
      <c r="B245" s="204" t="s">
        <v>116</v>
      </c>
      <c r="C245" s="107">
        <f t="shared" si="28"/>
        <v>24</v>
      </c>
      <c r="D245" s="116" t="s">
        <v>114</v>
      </c>
      <c r="E245" s="97"/>
      <c r="F245" s="97"/>
      <c r="G245" s="97"/>
      <c r="H245" s="192">
        <f t="shared" si="26"/>
        <v>0</v>
      </c>
      <c r="I245" s="151"/>
      <c r="J245" s="152"/>
      <c r="K245" s="153"/>
      <c r="L245" s="152"/>
      <c r="M245" s="154"/>
      <c r="N245" s="122"/>
      <c r="O245" s="122"/>
      <c r="P245" s="123"/>
      <c r="Q245" s="123"/>
      <c r="R245" s="12"/>
      <c r="S245" s="12"/>
      <c r="T245" s="13"/>
      <c r="V245" s="27"/>
    </row>
    <row r="246" spans="2:22" s="7" customFormat="1" ht="49.5" customHeight="1">
      <c r="B246" s="204" t="s">
        <v>116</v>
      </c>
      <c r="C246" s="107">
        <f t="shared" si="28"/>
        <v>25</v>
      </c>
      <c r="D246" s="116" t="s">
        <v>114</v>
      </c>
      <c r="E246" s="97"/>
      <c r="F246" s="97"/>
      <c r="G246" s="97"/>
      <c r="H246" s="192">
        <f t="shared" si="26"/>
        <v>0</v>
      </c>
      <c r="I246" s="151"/>
      <c r="J246" s="152"/>
      <c r="K246" s="153"/>
      <c r="L246" s="152"/>
      <c r="M246" s="154"/>
      <c r="N246" s="122"/>
      <c r="O246" s="122"/>
      <c r="P246" s="123"/>
      <c r="Q246" s="123"/>
      <c r="R246" s="12"/>
      <c r="S246" s="12"/>
      <c r="T246" s="13"/>
      <c r="V246" s="27"/>
    </row>
    <row r="247" spans="2:22" s="7" customFormat="1" ht="49.5" customHeight="1">
      <c r="B247" s="204" t="s">
        <v>116</v>
      </c>
      <c r="C247" s="107">
        <f t="shared" si="28"/>
        <v>26</v>
      </c>
      <c r="D247" s="116" t="s">
        <v>114</v>
      </c>
      <c r="E247" s="97"/>
      <c r="F247" s="97"/>
      <c r="G247" s="97"/>
      <c r="H247" s="192">
        <f t="shared" si="26"/>
        <v>0</v>
      </c>
      <c r="I247" s="151"/>
      <c r="J247" s="152"/>
      <c r="K247" s="153"/>
      <c r="L247" s="152"/>
      <c r="M247" s="154"/>
      <c r="N247" s="122"/>
      <c r="O247" s="122"/>
      <c r="P247" s="123"/>
      <c r="Q247" s="123"/>
      <c r="R247" s="12"/>
      <c r="S247" s="12"/>
      <c r="T247" s="13"/>
      <c r="V247" s="27"/>
    </row>
    <row r="248" spans="2:22" s="7" customFormat="1" ht="49.5" customHeight="1">
      <c r="B248" s="204" t="s">
        <v>116</v>
      </c>
      <c r="C248" s="107">
        <f t="shared" si="28"/>
        <v>27</v>
      </c>
      <c r="D248" s="116" t="s">
        <v>114</v>
      </c>
      <c r="E248" s="97"/>
      <c r="F248" s="97"/>
      <c r="G248" s="97"/>
      <c r="H248" s="192">
        <f t="shared" si="26"/>
        <v>0</v>
      </c>
      <c r="I248" s="151"/>
      <c r="J248" s="152"/>
      <c r="K248" s="153"/>
      <c r="L248" s="152"/>
      <c r="M248" s="154"/>
      <c r="N248" s="122"/>
      <c r="O248" s="122"/>
      <c r="P248" s="123"/>
      <c r="Q248" s="123"/>
      <c r="R248" s="12"/>
      <c r="S248" s="12"/>
      <c r="T248" s="13"/>
      <c r="V248" s="27"/>
    </row>
    <row r="249" spans="2:22" s="7" customFormat="1" ht="49.5" customHeight="1">
      <c r="B249" s="204" t="s">
        <v>116</v>
      </c>
      <c r="C249" s="107">
        <f t="shared" si="28"/>
        <v>28</v>
      </c>
      <c r="D249" s="116" t="s">
        <v>114</v>
      </c>
      <c r="E249" s="97"/>
      <c r="F249" s="97"/>
      <c r="G249" s="97"/>
      <c r="H249" s="192">
        <f t="shared" si="26"/>
        <v>0</v>
      </c>
      <c r="I249" s="151"/>
      <c r="J249" s="152"/>
      <c r="K249" s="153"/>
      <c r="L249" s="152"/>
      <c r="M249" s="154"/>
      <c r="N249" s="122"/>
      <c r="O249" s="122"/>
      <c r="P249" s="123"/>
      <c r="Q249" s="123"/>
      <c r="R249" s="12"/>
      <c r="S249" s="12"/>
      <c r="T249" s="13"/>
      <c r="V249" s="27"/>
    </row>
    <row r="250" spans="2:22" s="7" customFormat="1" ht="49.5" customHeight="1">
      <c r="B250" s="204" t="s">
        <v>116</v>
      </c>
      <c r="C250" s="107">
        <f t="shared" si="28"/>
        <v>29</v>
      </c>
      <c r="D250" s="116" t="s">
        <v>114</v>
      </c>
      <c r="E250" s="97"/>
      <c r="F250" s="97"/>
      <c r="G250" s="97"/>
      <c r="H250" s="192">
        <f t="shared" si="26"/>
        <v>0</v>
      </c>
      <c r="I250" s="151"/>
      <c r="J250" s="152"/>
      <c r="K250" s="153"/>
      <c r="L250" s="152"/>
      <c r="M250" s="154"/>
      <c r="N250" s="122"/>
      <c r="O250" s="122"/>
      <c r="P250" s="123"/>
      <c r="Q250" s="123"/>
      <c r="R250" s="10"/>
      <c r="S250" s="10"/>
      <c r="T250" s="11"/>
      <c r="V250" s="27"/>
    </row>
    <row r="251" spans="2:22" s="7" customFormat="1" ht="49.5" customHeight="1" thickBot="1">
      <c r="B251" s="205" t="s">
        <v>116</v>
      </c>
      <c r="C251" s="103">
        <f t="shared" si="28"/>
        <v>30</v>
      </c>
      <c r="D251" s="30" t="s">
        <v>114</v>
      </c>
      <c r="E251" s="99"/>
      <c r="F251" s="99"/>
      <c r="G251" s="99"/>
      <c r="H251" s="26">
        <f t="shared" si="26"/>
        <v>0</v>
      </c>
      <c r="I251" s="156"/>
      <c r="J251" s="157"/>
      <c r="K251" s="158"/>
      <c r="L251" s="157"/>
      <c r="M251" s="160"/>
      <c r="N251" s="124"/>
      <c r="O251" s="124"/>
      <c r="P251" s="125"/>
      <c r="Q251" s="125"/>
      <c r="R251" s="12"/>
      <c r="S251" s="12"/>
      <c r="T251" s="13"/>
      <c r="V251" s="27"/>
    </row>
    <row r="252" spans="2:22" s="7" customFormat="1" ht="49.5" customHeight="1" thickTop="1" thickBot="1">
      <c r="B252" s="206" t="s">
        <v>94</v>
      </c>
      <c r="C252" s="17"/>
      <c r="D252" s="117"/>
      <c r="E252" s="200"/>
      <c r="F252" s="200"/>
      <c r="G252" s="200"/>
      <c r="H252" s="18">
        <f>SUM(H222:H251)</f>
        <v>0</v>
      </c>
      <c r="I252" s="170"/>
      <c r="J252" s="171"/>
      <c r="K252" s="171"/>
      <c r="L252" s="171"/>
      <c r="M252" s="171"/>
      <c r="N252" s="130"/>
      <c r="O252" s="130"/>
      <c r="P252" s="131"/>
      <c r="Q252" s="131"/>
      <c r="R252" s="8"/>
      <c r="S252" s="8"/>
      <c r="T252" s="9"/>
    </row>
    <row r="253" spans="2:22" s="7" customFormat="1" ht="49.5" customHeight="1" thickTop="1">
      <c r="B253" s="208" t="s">
        <v>117</v>
      </c>
      <c r="C253" s="104">
        <v>1</v>
      </c>
      <c r="D253" s="29" t="s">
        <v>114</v>
      </c>
      <c r="E253" s="96"/>
      <c r="F253" s="96"/>
      <c r="G253" s="96"/>
      <c r="H253" s="194">
        <f>IF(L253&lt;=0,I253*J253,I253*J253*L253)</f>
        <v>0</v>
      </c>
      <c r="I253" s="145"/>
      <c r="J253" s="146"/>
      <c r="K253" s="147"/>
      <c r="L253" s="148"/>
      <c r="M253" s="149"/>
      <c r="N253" s="120"/>
      <c r="O253" s="120"/>
      <c r="P253" s="121"/>
      <c r="Q253" s="121"/>
      <c r="R253" s="8"/>
      <c r="S253" s="8"/>
      <c r="T253" s="9"/>
      <c r="V253" s="27"/>
    </row>
    <row r="254" spans="2:22" s="7" customFormat="1" ht="49.5" customHeight="1">
      <c r="B254" s="209" t="s">
        <v>121</v>
      </c>
      <c r="C254" s="107">
        <f>C253+1</f>
        <v>2</v>
      </c>
      <c r="D254" s="116" t="s">
        <v>114</v>
      </c>
      <c r="E254" s="97"/>
      <c r="F254" s="97"/>
      <c r="G254" s="97"/>
      <c r="H254" s="192">
        <f>IF(L254&lt;=0,I254*J254,I254*J254*L254)</f>
        <v>0</v>
      </c>
      <c r="I254" s="151"/>
      <c r="J254" s="152"/>
      <c r="K254" s="153"/>
      <c r="L254" s="152"/>
      <c r="M254" s="154"/>
      <c r="N254" s="122"/>
      <c r="O254" s="122"/>
      <c r="P254" s="123"/>
      <c r="Q254" s="123"/>
      <c r="R254" s="10"/>
      <c r="S254" s="10"/>
      <c r="T254" s="11"/>
      <c r="V254" s="27"/>
    </row>
    <row r="255" spans="2:22" s="7" customFormat="1" ht="49.5" customHeight="1">
      <c r="B255" s="209" t="s">
        <v>121</v>
      </c>
      <c r="C255" s="107">
        <f t="shared" ref="C255:C312" si="30">C254+1</f>
        <v>3</v>
      </c>
      <c r="D255" s="116" t="s">
        <v>114</v>
      </c>
      <c r="E255" s="97"/>
      <c r="F255" s="97"/>
      <c r="G255" s="97"/>
      <c r="H255" s="192">
        <f t="shared" ref="H255:H264" si="31">IF(L255&lt;=0,I255*J255,I255*J255*L255)</f>
        <v>0</v>
      </c>
      <c r="I255" s="151"/>
      <c r="J255" s="152"/>
      <c r="K255" s="153"/>
      <c r="L255" s="152"/>
      <c r="M255" s="154"/>
      <c r="N255" s="122"/>
      <c r="O255" s="122"/>
      <c r="P255" s="123"/>
      <c r="Q255" s="123"/>
      <c r="R255" s="12"/>
      <c r="S255" s="12"/>
      <c r="T255" s="13"/>
      <c r="V255" s="27"/>
    </row>
    <row r="256" spans="2:22" s="7" customFormat="1" ht="49.5" customHeight="1">
      <c r="B256" s="209" t="s">
        <v>121</v>
      </c>
      <c r="C256" s="107">
        <f t="shared" si="30"/>
        <v>4</v>
      </c>
      <c r="D256" s="116" t="s">
        <v>114</v>
      </c>
      <c r="E256" s="97"/>
      <c r="F256" s="97"/>
      <c r="G256" s="97"/>
      <c r="H256" s="192">
        <f t="shared" si="31"/>
        <v>0</v>
      </c>
      <c r="I256" s="151"/>
      <c r="J256" s="152"/>
      <c r="K256" s="153"/>
      <c r="L256" s="152"/>
      <c r="M256" s="154"/>
      <c r="N256" s="122"/>
      <c r="O256" s="122"/>
      <c r="P256" s="123"/>
      <c r="Q256" s="123"/>
      <c r="R256" s="12"/>
      <c r="S256" s="12"/>
      <c r="T256" s="13"/>
      <c r="V256" s="27"/>
    </row>
    <row r="257" spans="2:22" s="7" customFormat="1" ht="49.5" customHeight="1">
      <c r="B257" s="209" t="s">
        <v>121</v>
      </c>
      <c r="C257" s="107">
        <f t="shared" si="30"/>
        <v>5</v>
      </c>
      <c r="D257" s="116" t="s">
        <v>114</v>
      </c>
      <c r="E257" s="97"/>
      <c r="F257" s="97"/>
      <c r="G257" s="97"/>
      <c r="H257" s="192">
        <f t="shared" si="31"/>
        <v>0</v>
      </c>
      <c r="I257" s="151"/>
      <c r="J257" s="152"/>
      <c r="K257" s="153"/>
      <c r="L257" s="152"/>
      <c r="M257" s="154"/>
      <c r="N257" s="122"/>
      <c r="O257" s="122"/>
      <c r="P257" s="123"/>
      <c r="Q257" s="123"/>
      <c r="R257" s="12"/>
      <c r="S257" s="12"/>
      <c r="T257" s="13"/>
      <c r="V257" s="27"/>
    </row>
    <row r="258" spans="2:22" s="7" customFormat="1" ht="49.5" customHeight="1">
      <c r="B258" s="209" t="s">
        <v>121</v>
      </c>
      <c r="C258" s="107">
        <f t="shared" si="30"/>
        <v>6</v>
      </c>
      <c r="D258" s="116" t="s">
        <v>114</v>
      </c>
      <c r="E258" s="97"/>
      <c r="F258" s="97"/>
      <c r="G258" s="97"/>
      <c r="H258" s="192">
        <f t="shared" si="31"/>
        <v>0</v>
      </c>
      <c r="I258" s="151"/>
      <c r="J258" s="152"/>
      <c r="K258" s="153"/>
      <c r="L258" s="152"/>
      <c r="M258" s="154"/>
      <c r="N258" s="122"/>
      <c r="O258" s="122"/>
      <c r="P258" s="123"/>
      <c r="Q258" s="123"/>
      <c r="R258" s="12"/>
      <c r="S258" s="12"/>
      <c r="T258" s="13"/>
      <c r="V258" s="27"/>
    </row>
    <row r="259" spans="2:22" s="7" customFormat="1" ht="49.5" customHeight="1">
      <c r="B259" s="209" t="s">
        <v>121</v>
      </c>
      <c r="C259" s="107">
        <f t="shared" si="30"/>
        <v>7</v>
      </c>
      <c r="D259" s="116" t="s">
        <v>114</v>
      </c>
      <c r="E259" s="97"/>
      <c r="F259" s="97"/>
      <c r="G259" s="97"/>
      <c r="H259" s="192">
        <f t="shared" si="31"/>
        <v>0</v>
      </c>
      <c r="I259" s="151"/>
      <c r="J259" s="152"/>
      <c r="K259" s="153"/>
      <c r="L259" s="152"/>
      <c r="M259" s="154"/>
      <c r="N259" s="122"/>
      <c r="O259" s="122"/>
      <c r="P259" s="123"/>
      <c r="Q259" s="123"/>
      <c r="R259" s="12"/>
      <c r="S259" s="12"/>
      <c r="T259" s="13"/>
      <c r="V259" s="27"/>
    </row>
    <row r="260" spans="2:22" s="7" customFormat="1" ht="49.5" customHeight="1">
      <c r="B260" s="209" t="s">
        <v>121</v>
      </c>
      <c r="C260" s="107">
        <f t="shared" si="30"/>
        <v>8</v>
      </c>
      <c r="D260" s="116" t="s">
        <v>114</v>
      </c>
      <c r="E260" s="97"/>
      <c r="F260" s="97"/>
      <c r="G260" s="97"/>
      <c r="H260" s="192">
        <f t="shared" si="31"/>
        <v>0</v>
      </c>
      <c r="I260" s="151"/>
      <c r="J260" s="152"/>
      <c r="K260" s="153"/>
      <c r="L260" s="152"/>
      <c r="M260" s="154"/>
      <c r="N260" s="122"/>
      <c r="O260" s="122"/>
      <c r="P260" s="123"/>
      <c r="Q260" s="123"/>
      <c r="R260" s="12"/>
      <c r="S260" s="12"/>
      <c r="T260" s="13"/>
      <c r="V260" s="27"/>
    </row>
    <row r="261" spans="2:22" s="7" customFormat="1" ht="49.5" customHeight="1">
      <c r="B261" s="209" t="s">
        <v>121</v>
      </c>
      <c r="C261" s="107">
        <f t="shared" si="30"/>
        <v>9</v>
      </c>
      <c r="D261" s="116" t="s">
        <v>114</v>
      </c>
      <c r="E261" s="97"/>
      <c r="F261" s="97"/>
      <c r="G261" s="97"/>
      <c r="H261" s="192">
        <f t="shared" si="31"/>
        <v>0</v>
      </c>
      <c r="I261" s="151"/>
      <c r="J261" s="152"/>
      <c r="K261" s="153"/>
      <c r="L261" s="152"/>
      <c r="M261" s="154"/>
      <c r="N261" s="122"/>
      <c r="O261" s="122"/>
      <c r="P261" s="123"/>
      <c r="Q261" s="123"/>
      <c r="R261" s="12"/>
      <c r="S261" s="12"/>
      <c r="T261" s="13"/>
      <c r="V261" s="27"/>
    </row>
    <row r="262" spans="2:22" s="7" customFormat="1" ht="49.5" customHeight="1">
      <c r="B262" s="209" t="s">
        <v>121</v>
      </c>
      <c r="C262" s="107">
        <f t="shared" si="30"/>
        <v>10</v>
      </c>
      <c r="D262" s="116" t="s">
        <v>114</v>
      </c>
      <c r="E262" s="97"/>
      <c r="F262" s="97"/>
      <c r="G262" s="97"/>
      <c r="H262" s="192">
        <f t="shared" si="31"/>
        <v>0</v>
      </c>
      <c r="I262" s="151"/>
      <c r="J262" s="152"/>
      <c r="K262" s="153"/>
      <c r="L262" s="152"/>
      <c r="M262" s="154"/>
      <c r="N262" s="122"/>
      <c r="O262" s="122"/>
      <c r="P262" s="123"/>
      <c r="Q262" s="123"/>
      <c r="R262" s="12"/>
      <c r="S262" s="12"/>
      <c r="T262" s="13"/>
      <c r="V262" s="27"/>
    </row>
    <row r="263" spans="2:22" s="7" customFormat="1" ht="49.5" customHeight="1">
      <c r="B263" s="209" t="s">
        <v>121</v>
      </c>
      <c r="C263" s="107">
        <f t="shared" si="30"/>
        <v>11</v>
      </c>
      <c r="D263" s="116" t="s">
        <v>114</v>
      </c>
      <c r="E263" s="97"/>
      <c r="F263" s="97"/>
      <c r="G263" s="97"/>
      <c r="H263" s="192">
        <f t="shared" si="31"/>
        <v>0</v>
      </c>
      <c r="I263" s="151"/>
      <c r="J263" s="152"/>
      <c r="K263" s="153"/>
      <c r="L263" s="152"/>
      <c r="M263" s="154"/>
      <c r="N263" s="122"/>
      <c r="O263" s="122"/>
      <c r="P263" s="123"/>
      <c r="Q263" s="123"/>
      <c r="R263" s="12"/>
      <c r="S263" s="12"/>
      <c r="T263" s="13"/>
      <c r="V263" s="27"/>
    </row>
    <row r="264" spans="2:22" s="7" customFormat="1" ht="49.5" customHeight="1">
      <c r="B264" s="209" t="s">
        <v>121</v>
      </c>
      <c r="C264" s="107">
        <f t="shared" si="30"/>
        <v>12</v>
      </c>
      <c r="D264" s="116" t="s">
        <v>114</v>
      </c>
      <c r="E264" s="97"/>
      <c r="F264" s="97"/>
      <c r="G264" s="97"/>
      <c r="H264" s="192">
        <f t="shared" si="31"/>
        <v>0</v>
      </c>
      <c r="I264" s="151"/>
      <c r="J264" s="152"/>
      <c r="K264" s="153"/>
      <c r="L264" s="152"/>
      <c r="M264" s="154"/>
      <c r="N264" s="122"/>
      <c r="O264" s="122"/>
      <c r="P264" s="123"/>
      <c r="Q264" s="123"/>
      <c r="R264" s="12"/>
      <c r="S264" s="12"/>
      <c r="T264" s="13"/>
      <c r="V264" s="27"/>
    </row>
    <row r="265" spans="2:22" s="7" customFormat="1" ht="49.5" customHeight="1">
      <c r="B265" s="209" t="s">
        <v>121</v>
      </c>
      <c r="C265" s="107">
        <f t="shared" si="30"/>
        <v>13</v>
      </c>
      <c r="D265" s="116" t="s">
        <v>114</v>
      </c>
      <c r="E265" s="97"/>
      <c r="F265" s="97"/>
      <c r="G265" s="97"/>
      <c r="H265" s="192">
        <f t="shared" ref="H265:H298" si="32">IF(L265&lt;=0,I265*J265,I265*J265*L265)</f>
        <v>0</v>
      </c>
      <c r="I265" s="151"/>
      <c r="J265" s="152"/>
      <c r="K265" s="153"/>
      <c r="L265" s="152"/>
      <c r="M265" s="154"/>
      <c r="N265" s="122"/>
      <c r="O265" s="122"/>
      <c r="P265" s="123"/>
      <c r="Q265" s="123"/>
      <c r="R265" s="12"/>
      <c r="S265" s="12"/>
      <c r="T265" s="13"/>
      <c r="V265" s="27"/>
    </row>
    <row r="266" spans="2:22" s="7" customFormat="1" ht="49.5" customHeight="1">
      <c r="B266" s="209" t="s">
        <v>121</v>
      </c>
      <c r="C266" s="107">
        <f t="shared" si="30"/>
        <v>14</v>
      </c>
      <c r="D266" s="116" t="s">
        <v>114</v>
      </c>
      <c r="E266" s="97"/>
      <c r="F266" s="97"/>
      <c r="G266" s="97"/>
      <c r="H266" s="192">
        <f t="shared" si="32"/>
        <v>0</v>
      </c>
      <c r="I266" s="151"/>
      <c r="J266" s="152"/>
      <c r="K266" s="153"/>
      <c r="L266" s="152"/>
      <c r="M266" s="154"/>
      <c r="N266" s="122"/>
      <c r="O266" s="122"/>
      <c r="P266" s="123"/>
      <c r="Q266" s="123"/>
      <c r="R266" s="12"/>
      <c r="S266" s="12"/>
      <c r="T266" s="13"/>
      <c r="V266" s="27"/>
    </row>
    <row r="267" spans="2:22" s="7" customFormat="1" ht="49.5" customHeight="1">
      <c r="B267" s="209" t="s">
        <v>121</v>
      </c>
      <c r="C267" s="107">
        <f t="shared" si="30"/>
        <v>15</v>
      </c>
      <c r="D267" s="116" t="s">
        <v>114</v>
      </c>
      <c r="E267" s="97"/>
      <c r="F267" s="97"/>
      <c r="G267" s="97"/>
      <c r="H267" s="192">
        <f t="shared" si="32"/>
        <v>0</v>
      </c>
      <c r="I267" s="151"/>
      <c r="J267" s="152"/>
      <c r="K267" s="153"/>
      <c r="L267" s="152"/>
      <c r="M267" s="154"/>
      <c r="N267" s="122"/>
      <c r="O267" s="122"/>
      <c r="P267" s="123"/>
      <c r="Q267" s="123"/>
      <c r="R267" s="12"/>
      <c r="S267" s="12"/>
      <c r="T267" s="13"/>
      <c r="V267" s="27"/>
    </row>
    <row r="268" spans="2:22" s="7" customFormat="1" ht="49.5" customHeight="1">
      <c r="B268" s="209" t="s">
        <v>121</v>
      </c>
      <c r="C268" s="107">
        <f t="shared" si="30"/>
        <v>16</v>
      </c>
      <c r="D268" s="116" t="s">
        <v>114</v>
      </c>
      <c r="E268" s="97"/>
      <c r="F268" s="97"/>
      <c r="G268" s="97"/>
      <c r="H268" s="192">
        <f t="shared" si="32"/>
        <v>0</v>
      </c>
      <c r="I268" s="151"/>
      <c r="J268" s="152"/>
      <c r="K268" s="153"/>
      <c r="L268" s="152"/>
      <c r="M268" s="154"/>
      <c r="N268" s="122"/>
      <c r="O268" s="122"/>
      <c r="P268" s="123"/>
      <c r="Q268" s="123"/>
      <c r="R268" s="12"/>
      <c r="S268" s="12"/>
      <c r="T268" s="13"/>
      <c r="V268" s="27"/>
    </row>
    <row r="269" spans="2:22" s="7" customFormat="1" ht="49.5" customHeight="1">
      <c r="B269" s="209" t="s">
        <v>121</v>
      </c>
      <c r="C269" s="107">
        <f t="shared" si="30"/>
        <v>17</v>
      </c>
      <c r="D269" s="116" t="s">
        <v>114</v>
      </c>
      <c r="E269" s="97"/>
      <c r="F269" s="97"/>
      <c r="G269" s="97"/>
      <c r="H269" s="192">
        <f t="shared" si="32"/>
        <v>0</v>
      </c>
      <c r="I269" s="151"/>
      <c r="J269" s="152"/>
      <c r="K269" s="153"/>
      <c r="L269" s="152"/>
      <c r="M269" s="154"/>
      <c r="N269" s="122"/>
      <c r="O269" s="122"/>
      <c r="P269" s="123"/>
      <c r="Q269" s="123"/>
      <c r="R269" s="12"/>
      <c r="S269" s="12"/>
      <c r="T269" s="13"/>
      <c r="V269" s="27"/>
    </row>
    <row r="270" spans="2:22" s="7" customFormat="1" ht="49.5" customHeight="1">
      <c r="B270" s="209" t="s">
        <v>121</v>
      </c>
      <c r="C270" s="107">
        <f t="shared" si="30"/>
        <v>18</v>
      </c>
      <c r="D270" s="116" t="s">
        <v>114</v>
      </c>
      <c r="E270" s="97"/>
      <c r="F270" s="97"/>
      <c r="G270" s="97"/>
      <c r="H270" s="192">
        <f t="shared" si="32"/>
        <v>0</v>
      </c>
      <c r="I270" s="151"/>
      <c r="J270" s="152"/>
      <c r="K270" s="153"/>
      <c r="L270" s="152"/>
      <c r="M270" s="154"/>
      <c r="N270" s="122"/>
      <c r="O270" s="122"/>
      <c r="P270" s="123"/>
      <c r="Q270" s="123"/>
      <c r="R270" s="12"/>
      <c r="S270" s="12"/>
      <c r="T270" s="13"/>
      <c r="V270" s="27"/>
    </row>
    <row r="271" spans="2:22" s="7" customFormat="1" ht="49.5" customHeight="1">
      <c r="B271" s="209" t="s">
        <v>121</v>
      </c>
      <c r="C271" s="107">
        <f t="shared" si="30"/>
        <v>19</v>
      </c>
      <c r="D271" s="116" t="s">
        <v>114</v>
      </c>
      <c r="E271" s="97"/>
      <c r="F271" s="97"/>
      <c r="G271" s="97"/>
      <c r="H271" s="192">
        <f t="shared" si="32"/>
        <v>0</v>
      </c>
      <c r="I271" s="151"/>
      <c r="J271" s="152"/>
      <c r="K271" s="153"/>
      <c r="L271" s="152"/>
      <c r="M271" s="154"/>
      <c r="N271" s="122"/>
      <c r="O271" s="122"/>
      <c r="P271" s="123"/>
      <c r="Q271" s="123"/>
      <c r="R271" s="12"/>
      <c r="S271" s="12"/>
      <c r="T271" s="13"/>
      <c r="V271" s="27"/>
    </row>
    <row r="272" spans="2:22" s="7" customFormat="1" ht="49.5" customHeight="1">
      <c r="B272" s="209" t="s">
        <v>121</v>
      </c>
      <c r="C272" s="107">
        <f t="shared" si="30"/>
        <v>20</v>
      </c>
      <c r="D272" s="116" t="s">
        <v>114</v>
      </c>
      <c r="E272" s="97"/>
      <c r="F272" s="97"/>
      <c r="G272" s="97"/>
      <c r="H272" s="192">
        <f t="shared" si="32"/>
        <v>0</v>
      </c>
      <c r="I272" s="151"/>
      <c r="J272" s="152"/>
      <c r="K272" s="153"/>
      <c r="L272" s="152"/>
      <c r="M272" s="154"/>
      <c r="N272" s="122"/>
      <c r="O272" s="122"/>
      <c r="P272" s="123"/>
      <c r="Q272" s="123"/>
      <c r="R272" s="12"/>
      <c r="S272" s="12"/>
      <c r="T272" s="13"/>
      <c r="V272" s="27"/>
    </row>
    <row r="273" spans="2:22" s="7" customFormat="1" ht="49.5" customHeight="1">
      <c r="B273" s="209" t="s">
        <v>121</v>
      </c>
      <c r="C273" s="107">
        <f t="shared" si="30"/>
        <v>21</v>
      </c>
      <c r="D273" s="116" t="s">
        <v>114</v>
      </c>
      <c r="E273" s="97"/>
      <c r="F273" s="97"/>
      <c r="G273" s="97"/>
      <c r="H273" s="192">
        <f t="shared" si="32"/>
        <v>0</v>
      </c>
      <c r="I273" s="151"/>
      <c r="J273" s="152"/>
      <c r="K273" s="153"/>
      <c r="L273" s="152"/>
      <c r="M273" s="154"/>
      <c r="N273" s="122"/>
      <c r="O273" s="122"/>
      <c r="P273" s="123"/>
      <c r="Q273" s="123"/>
      <c r="R273" s="12"/>
      <c r="S273" s="12"/>
      <c r="T273" s="13"/>
      <c r="V273" s="27"/>
    </row>
    <row r="274" spans="2:22" s="7" customFormat="1" ht="49.5" customHeight="1">
      <c r="B274" s="209" t="s">
        <v>121</v>
      </c>
      <c r="C274" s="107">
        <f t="shared" si="30"/>
        <v>22</v>
      </c>
      <c r="D274" s="116" t="s">
        <v>114</v>
      </c>
      <c r="E274" s="97"/>
      <c r="F274" s="97"/>
      <c r="G274" s="97"/>
      <c r="H274" s="192">
        <f t="shared" si="32"/>
        <v>0</v>
      </c>
      <c r="I274" s="151"/>
      <c r="J274" s="152"/>
      <c r="K274" s="153"/>
      <c r="L274" s="152"/>
      <c r="M274" s="154"/>
      <c r="N274" s="122"/>
      <c r="O274" s="122"/>
      <c r="P274" s="123"/>
      <c r="Q274" s="123"/>
      <c r="R274" s="12"/>
      <c r="S274" s="12"/>
      <c r="T274" s="13"/>
      <c r="V274" s="27"/>
    </row>
    <row r="275" spans="2:22" s="7" customFormat="1" ht="49.5" customHeight="1">
      <c r="B275" s="209" t="s">
        <v>121</v>
      </c>
      <c r="C275" s="107">
        <f t="shared" si="30"/>
        <v>23</v>
      </c>
      <c r="D275" s="116" t="s">
        <v>114</v>
      </c>
      <c r="E275" s="97"/>
      <c r="F275" s="97"/>
      <c r="G275" s="97"/>
      <c r="H275" s="192">
        <f t="shared" si="32"/>
        <v>0</v>
      </c>
      <c r="I275" s="151"/>
      <c r="J275" s="152"/>
      <c r="K275" s="153"/>
      <c r="L275" s="152"/>
      <c r="M275" s="154"/>
      <c r="N275" s="122"/>
      <c r="O275" s="122"/>
      <c r="P275" s="123"/>
      <c r="Q275" s="123"/>
      <c r="R275" s="12"/>
      <c r="S275" s="12"/>
      <c r="T275" s="13"/>
      <c r="V275" s="27"/>
    </row>
    <row r="276" spans="2:22" s="7" customFormat="1" ht="49.5" customHeight="1">
      <c r="B276" s="209" t="s">
        <v>121</v>
      </c>
      <c r="C276" s="107">
        <f t="shared" si="30"/>
        <v>24</v>
      </c>
      <c r="D276" s="116" t="s">
        <v>114</v>
      </c>
      <c r="E276" s="97"/>
      <c r="F276" s="97"/>
      <c r="G276" s="97"/>
      <c r="H276" s="192">
        <f t="shared" si="32"/>
        <v>0</v>
      </c>
      <c r="I276" s="151"/>
      <c r="J276" s="152"/>
      <c r="K276" s="153"/>
      <c r="L276" s="152"/>
      <c r="M276" s="154"/>
      <c r="N276" s="122"/>
      <c r="O276" s="122"/>
      <c r="P276" s="123"/>
      <c r="Q276" s="123"/>
      <c r="R276" s="12"/>
      <c r="S276" s="12"/>
      <c r="T276" s="13"/>
      <c r="V276" s="27"/>
    </row>
    <row r="277" spans="2:22" s="7" customFormat="1" ht="49.5" customHeight="1">
      <c r="B277" s="209" t="s">
        <v>121</v>
      </c>
      <c r="C277" s="107">
        <f t="shared" si="30"/>
        <v>25</v>
      </c>
      <c r="D277" s="116" t="s">
        <v>114</v>
      </c>
      <c r="E277" s="97"/>
      <c r="F277" s="97"/>
      <c r="G277" s="97"/>
      <c r="H277" s="192">
        <f t="shared" si="32"/>
        <v>0</v>
      </c>
      <c r="I277" s="151"/>
      <c r="J277" s="152"/>
      <c r="K277" s="153"/>
      <c r="L277" s="152"/>
      <c r="M277" s="154"/>
      <c r="N277" s="122"/>
      <c r="O277" s="122"/>
      <c r="P277" s="123"/>
      <c r="Q277" s="123"/>
      <c r="R277" s="12"/>
      <c r="S277" s="12"/>
      <c r="T277" s="13"/>
      <c r="V277" s="27"/>
    </row>
    <row r="278" spans="2:22" s="7" customFormat="1" ht="49.5" customHeight="1">
      <c r="B278" s="209" t="s">
        <v>121</v>
      </c>
      <c r="C278" s="107">
        <f t="shared" si="30"/>
        <v>26</v>
      </c>
      <c r="D278" s="116" t="s">
        <v>114</v>
      </c>
      <c r="E278" s="97"/>
      <c r="F278" s="97"/>
      <c r="G278" s="97"/>
      <c r="H278" s="192">
        <f t="shared" si="32"/>
        <v>0</v>
      </c>
      <c r="I278" s="151"/>
      <c r="J278" s="152"/>
      <c r="K278" s="153"/>
      <c r="L278" s="152"/>
      <c r="M278" s="154"/>
      <c r="N278" s="122"/>
      <c r="O278" s="122"/>
      <c r="P278" s="123"/>
      <c r="Q278" s="123"/>
      <c r="R278" s="12"/>
      <c r="S278" s="12"/>
      <c r="T278" s="13"/>
      <c r="V278" s="27"/>
    </row>
    <row r="279" spans="2:22" s="7" customFormat="1" ht="49.5" customHeight="1">
      <c r="B279" s="209" t="s">
        <v>121</v>
      </c>
      <c r="C279" s="107">
        <f t="shared" si="30"/>
        <v>27</v>
      </c>
      <c r="D279" s="116" t="s">
        <v>114</v>
      </c>
      <c r="E279" s="97"/>
      <c r="F279" s="97"/>
      <c r="G279" s="97"/>
      <c r="H279" s="192">
        <f t="shared" si="32"/>
        <v>0</v>
      </c>
      <c r="I279" s="151"/>
      <c r="J279" s="152"/>
      <c r="K279" s="153"/>
      <c r="L279" s="152"/>
      <c r="M279" s="154"/>
      <c r="N279" s="122"/>
      <c r="O279" s="122"/>
      <c r="P279" s="123"/>
      <c r="Q279" s="123"/>
      <c r="R279" s="12"/>
      <c r="S279" s="12"/>
      <c r="T279" s="13"/>
      <c r="V279" s="27"/>
    </row>
    <row r="280" spans="2:22" s="7" customFormat="1" ht="49.5" customHeight="1">
      <c r="B280" s="209" t="s">
        <v>121</v>
      </c>
      <c r="C280" s="107">
        <f t="shared" si="30"/>
        <v>28</v>
      </c>
      <c r="D280" s="116" t="s">
        <v>114</v>
      </c>
      <c r="E280" s="97"/>
      <c r="F280" s="97"/>
      <c r="G280" s="97"/>
      <c r="H280" s="192">
        <f t="shared" si="32"/>
        <v>0</v>
      </c>
      <c r="I280" s="151"/>
      <c r="J280" s="152"/>
      <c r="K280" s="153"/>
      <c r="L280" s="152"/>
      <c r="M280" s="154"/>
      <c r="N280" s="122"/>
      <c r="O280" s="122"/>
      <c r="P280" s="123"/>
      <c r="Q280" s="123"/>
      <c r="R280" s="12"/>
      <c r="S280" s="12"/>
      <c r="T280" s="13"/>
      <c r="V280" s="27"/>
    </row>
    <row r="281" spans="2:22" s="7" customFormat="1" ht="49.5" customHeight="1">
      <c r="B281" s="209" t="s">
        <v>121</v>
      </c>
      <c r="C281" s="107">
        <f t="shared" si="30"/>
        <v>29</v>
      </c>
      <c r="D281" s="116" t="s">
        <v>114</v>
      </c>
      <c r="E281" s="97"/>
      <c r="F281" s="97"/>
      <c r="G281" s="97"/>
      <c r="H281" s="192">
        <f t="shared" si="32"/>
        <v>0</v>
      </c>
      <c r="I281" s="151"/>
      <c r="J281" s="152"/>
      <c r="K281" s="153"/>
      <c r="L281" s="152"/>
      <c r="M281" s="154"/>
      <c r="N281" s="122"/>
      <c r="O281" s="122"/>
      <c r="P281" s="123"/>
      <c r="Q281" s="123"/>
      <c r="R281" s="12"/>
      <c r="S281" s="12"/>
      <c r="T281" s="13"/>
      <c r="V281" s="27"/>
    </row>
    <row r="282" spans="2:22" s="7" customFormat="1" ht="49.5" customHeight="1" thickBot="1">
      <c r="B282" s="209" t="s">
        <v>121</v>
      </c>
      <c r="C282" s="107">
        <f t="shared" si="30"/>
        <v>30</v>
      </c>
      <c r="D282" s="116" t="s">
        <v>114</v>
      </c>
      <c r="E282" s="97"/>
      <c r="F282" s="97"/>
      <c r="G282" s="97"/>
      <c r="H282" s="192">
        <f t="shared" si="32"/>
        <v>0</v>
      </c>
      <c r="I282" s="151"/>
      <c r="J282" s="152"/>
      <c r="K282" s="153"/>
      <c r="L282" s="152"/>
      <c r="M282" s="154"/>
      <c r="N282" s="122"/>
      <c r="O282" s="122"/>
      <c r="P282" s="123"/>
      <c r="Q282" s="123"/>
      <c r="R282" s="12"/>
      <c r="S282" s="12"/>
      <c r="T282" s="13"/>
      <c r="U282" s="113" t="s">
        <v>93</v>
      </c>
      <c r="V282" s="27"/>
    </row>
    <row r="283" spans="2:22" s="7" customFormat="1" ht="49.5" hidden="1" customHeight="1">
      <c r="B283" s="209" t="s">
        <v>121</v>
      </c>
      <c r="C283" s="107">
        <f t="shared" si="30"/>
        <v>31</v>
      </c>
      <c r="D283" s="116" t="s">
        <v>114</v>
      </c>
      <c r="E283" s="97"/>
      <c r="F283" s="97"/>
      <c r="G283" s="97"/>
      <c r="H283" s="192">
        <f t="shared" si="32"/>
        <v>0</v>
      </c>
      <c r="I283" s="151"/>
      <c r="J283" s="152"/>
      <c r="K283" s="153"/>
      <c r="L283" s="152"/>
      <c r="M283" s="154"/>
      <c r="N283" s="122"/>
      <c r="O283" s="122"/>
      <c r="P283" s="123"/>
      <c r="Q283" s="123"/>
      <c r="R283" s="12"/>
      <c r="S283" s="12"/>
      <c r="T283" s="13"/>
      <c r="V283" s="27"/>
    </row>
    <row r="284" spans="2:22" s="7" customFormat="1" ht="49.5" hidden="1" customHeight="1">
      <c r="B284" s="209" t="s">
        <v>121</v>
      </c>
      <c r="C284" s="107">
        <f t="shared" si="30"/>
        <v>32</v>
      </c>
      <c r="D284" s="116" t="s">
        <v>114</v>
      </c>
      <c r="E284" s="97"/>
      <c r="F284" s="97"/>
      <c r="G284" s="97"/>
      <c r="H284" s="192">
        <f t="shared" si="32"/>
        <v>0</v>
      </c>
      <c r="I284" s="151"/>
      <c r="J284" s="152"/>
      <c r="K284" s="153"/>
      <c r="L284" s="152"/>
      <c r="M284" s="154"/>
      <c r="N284" s="122"/>
      <c r="O284" s="122"/>
      <c r="P284" s="123"/>
      <c r="Q284" s="123"/>
      <c r="R284" s="12"/>
      <c r="S284" s="12"/>
      <c r="T284" s="13"/>
      <c r="V284" s="27"/>
    </row>
    <row r="285" spans="2:22" s="7" customFormat="1" ht="49.5" hidden="1" customHeight="1">
      <c r="B285" s="209" t="s">
        <v>121</v>
      </c>
      <c r="C285" s="107">
        <f t="shared" si="30"/>
        <v>33</v>
      </c>
      <c r="D285" s="116" t="s">
        <v>114</v>
      </c>
      <c r="E285" s="97"/>
      <c r="F285" s="97"/>
      <c r="G285" s="97"/>
      <c r="H285" s="192">
        <f t="shared" si="32"/>
        <v>0</v>
      </c>
      <c r="I285" s="151"/>
      <c r="J285" s="152"/>
      <c r="K285" s="153"/>
      <c r="L285" s="152"/>
      <c r="M285" s="154"/>
      <c r="N285" s="122"/>
      <c r="O285" s="122"/>
      <c r="P285" s="123"/>
      <c r="Q285" s="123"/>
      <c r="R285" s="12"/>
      <c r="S285" s="12"/>
      <c r="T285" s="13"/>
      <c r="V285" s="27"/>
    </row>
    <row r="286" spans="2:22" s="7" customFormat="1" ht="49.5" hidden="1" customHeight="1">
      <c r="B286" s="209" t="s">
        <v>121</v>
      </c>
      <c r="C286" s="107">
        <f t="shared" si="30"/>
        <v>34</v>
      </c>
      <c r="D286" s="116" t="s">
        <v>114</v>
      </c>
      <c r="E286" s="97"/>
      <c r="F286" s="97"/>
      <c r="G286" s="97"/>
      <c r="H286" s="192">
        <f t="shared" si="32"/>
        <v>0</v>
      </c>
      <c r="I286" s="151"/>
      <c r="J286" s="152"/>
      <c r="K286" s="153"/>
      <c r="L286" s="152"/>
      <c r="M286" s="154"/>
      <c r="N286" s="122"/>
      <c r="O286" s="122"/>
      <c r="P286" s="123"/>
      <c r="Q286" s="123"/>
      <c r="R286" s="12"/>
      <c r="S286" s="12"/>
      <c r="T286" s="13"/>
      <c r="V286" s="27"/>
    </row>
    <row r="287" spans="2:22" s="7" customFormat="1" ht="49.5" hidden="1" customHeight="1">
      <c r="B287" s="209" t="s">
        <v>121</v>
      </c>
      <c r="C287" s="107">
        <f t="shared" si="30"/>
        <v>35</v>
      </c>
      <c r="D287" s="116" t="s">
        <v>114</v>
      </c>
      <c r="E287" s="97"/>
      <c r="F287" s="97"/>
      <c r="G287" s="97"/>
      <c r="H287" s="192">
        <f t="shared" si="32"/>
        <v>0</v>
      </c>
      <c r="I287" s="151"/>
      <c r="J287" s="152"/>
      <c r="K287" s="153"/>
      <c r="L287" s="152"/>
      <c r="M287" s="154"/>
      <c r="N287" s="122"/>
      <c r="O287" s="122"/>
      <c r="P287" s="123"/>
      <c r="Q287" s="123"/>
      <c r="R287" s="12"/>
      <c r="S287" s="12"/>
      <c r="T287" s="13"/>
      <c r="V287" s="27"/>
    </row>
    <row r="288" spans="2:22" s="7" customFormat="1" ht="49.5" hidden="1" customHeight="1">
      <c r="B288" s="209" t="s">
        <v>121</v>
      </c>
      <c r="C288" s="107">
        <f t="shared" si="30"/>
        <v>36</v>
      </c>
      <c r="D288" s="116" t="s">
        <v>114</v>
      </c>
      <c r="E288" s="97"/>
      <c r="F288" s="97"/>
      <c r="G288" s="97"/>
      <c r="H288" s="192">
        <f t="shared" si="32"/>
        <v>0</v>
      </c>
      <c r="I288" s="151"/>
      <c r="J288" s="152"/>
      <c r="K288" s="153"/>
      <c r="L288" s="152"/>
      <c r="M288" s="154"/>
      <c r="N288" s="122"/>
      <c r="O288" s="122"/>
      <c r="P288" s="123"/>
      <c r="Q288" s="123"/>
      <c r="R288" s="12"/>
      <c r="S288" s="12"/>
      <c r="T288" s="13"/>
      <c r="V288" s="27"/>
    </row>
    <row r="289" spans="2:22" s="7" customFormat="1" ht="49.5" hidden="1" customHeight="1">
      <c r="B289" s="209" t="s">
        <v>121</v>
      </c>
      <c r="C289" s="107">
        <f t="shared" si="30"/>
        <v>37</v>
      </c>
      <c r="D289" s="116" t="s">
        <v>114</v>
      </c>
      <c r="E289" s="97"/>
      <c r="F289" s="97"/>
      <c r="G289" s="97"/>
      <c r="H289" s="192">
        <f t="shared" si="32"/>
        <v>0</v>
      </c>
      <c r="I289" s="151"/>
      <c r="J289" s="152"/>
      <c r="K289" s="153"/>
      <c r="L289" s="152"/>
      <c r="M289" s="154"/>
      <c r="N289" s="122"/>
      <c r="O289" s="122"/>
      <c r="P289" s="123"/>
      <c r="Q289" s="123"/>
      <c r="R289" s="12"/>
      <c r="S289" s="12"/>
      <c r="T289" s="13"/>
      <c r="V289" s="27"/>
    </row>
    <row r="290" spans="2:22" s="7" customFormat="1" ht="49.5" hidden="1" customHeight="1">
      <c r="B290" s="209" t="s">
        <v>121</v>
      </c>
      <c r="C290" s="107">
        <f t="shared" si="30"/>
        <v>38</v>
      </c>
      <c r="D290" s="116" t="s">
        <v>114</v>
      </c>
      <c r="E290" s="97"/>
      <c r="F290" s="97"/>
      <c r="G290" s="97"/>
      <c r="H290" s="192">
        <f t="shared" si="32"/>
        <v>0</v>
      </c>
      <c r="I290" s="151"/>
      <c r="J290" s="152"/>
      <c r="K290" s="153"/>
      <c r="L290" s="152"/>
      <c r="M290" s="154"/>
      <c r="N290" s="122"/>
      <c r="O290" s="122"/>
      <c r="P290" s="123"/>
      <c r="Q290" s="123"/>
      <c r="R290" s="12"/>
      <c r="S290" s="12"/>
      <c r="T290" s="13"/>
      <c r="V290" s="27"/>
    </row>
    <row r="291" spans="2:22" s="7" customFormat="1" ht="49.5" hidden="1" customHeight="1">
      <c r="B291" s="209" t="s">
        <v>121</v>
      </c>
      <c r="C291" s="107">
        <f t="shared" si="30"/>
        <v>39</v>
      </c>
      <c r="D291" s="116" t="s">
        <v>114</v>
      </c>
      <c r="E291" s="97"/>
      <c r="F291" s="97"/>
      <c r="G291" s="97"/>
      <c r="H291" s="192">
        <f t="shared" si="32"/>
        <v>0</v>
      </c>
      <c r="I291" s="151"/>
      <c r="J291" s="152"/>
      <c r="K291" s="153"/>
      <c r="L291" s="152"/>
      <c r="M291" s="154"/>
      <c r="N291" s="122"/>
      <c r="O291" s="122"/>
      <c r="P291" s="123"/>
      <c r="Q291" s="123"/>
      <c r="R291" s="12"/>
      <c r="S291" s="12"/>
      <c r="T291" s="13"/>
      <c r="V291" s="27"/>
    </row>
    <row r="292" spans="2:22" s="7" customFormat="1" ht="49.5" hidden="1" customHeight="1">
      <c r="B292" s="209" t="s">
        <v>121</v>
      </c>
      <c r="C292" s="107">
        <f t="shared" si="30"/>
        <v>40</v>
      </c>
      <c r="D292" s="116" t="s">
        <v>114</v>
      </c>
      <c r="E292" s="97"/>
      <c r="F292" s="97"/>
      <c r="G292" s="97"/>
      <c r="H292" s="192">
        <f t="shared" si="32"/>
        <v>0</v>
      </c>
      <c r="I292" s="151"/>
      <c r="J292" s="152"/>
      <c r="K292" s="153"/>
      <c r="L292" s="152"/>
      <c r="M292" s="154"/>
      <c r="N292" s="122"/>
      <c r="O292" s="122"/>
      <c r="P292" s="123"/>
      <c r="Q292" s="123"/>
      <c r="R292" s="12"/>
      <c r="S292" s="12"/>
      <c r="T292" s="13"/>
      <c r="V292" s="27"/>
    </row>
    <row r="293" spans="2:22" s="7" customFormat="1" ht="49.5" hidden="1" customHeight="1">
      <c r="B293" s="209" t="s">
        <v>121</v>
      </c>
      <c r="C293" s="107">
        <f t="shared" si="30"/>
        <v>41</v>
      </c>
      <c r="D293" s="116" t="s">
        <v>114</v>
      </c>
      <c r="E293" s="97"/>
      <c r="F293" s="97"/>
      <c r="G293" s="97"/>
      <c r="H293" s="192">
        <f t="shared" si="32"/>
        <v>0</v>
      </c>
      <c r="I293" s="151"/>
      <c r="J293" s="152"/>
      <c r="K293" s="153"/>
      <c r="L293" s="152"/>
      <c r="M293" s="154"/>
      <c r="N293" s="122"/>
      <c r="O293" s="122"/>
      <c r="P293" s="123"/>
      <c r="Q293" s="123"/>
      <c r="R293" s="12"/>
      <c r="S293" s="12"/>
      <c r="T293" s="13"/>
      <c r="V293" s="27"/>
    </row>
    <row r="294" spans="2:22" s="7" customFormat="1" ht="49.5" hidden="1" customHeight="1">
      <c r="B294" s="209" t="s">
        <v>121</v>
      </c>
      <c r="C294" s="107">
        <f t="shared" si="30"/>
        <v>42</v>
      </c>
      <c r="D294" s="116" t="s">
        <v>114</v>
      </c>
      <c r="E294" s="97"/>
      <c r="F294" s="97"/>
      <c r="G294" s="97"/>
      <c r="H294" s="192">
        <f t="shared" si="32"/>
        <v>0</v>
      </c>
      <c r="I294" s="151"/>
      <c r="J294" s="152"/>
      <c r="K294" s="153"/>
      <c r="L294" s="152"/>
      <c r="M294" s="154"/>
      <c r="N294" s="122"/>
      <c r="O294" s="122"/>
      <c r="P294" s="123"/>
      <c r="Q294" s="123"/>
      <c r="R294" s="12"/>
      <c r="S294" s="12"/>
      <c r="T294" s="13"/>
      <c r="V294" s="27"/>
    </row>
    <row r="295" spans="2:22" s="7" customFormat="1" ht="49.5" hidden="1" customHeight="1">
      <c r="B295" s="209" t="s">
        <v>121</v>
      </c>
      <c r="C295" s="107">
        <f t="shared" si="30"/>
        <v>43</v>
      </c>
      <c r="D295" s="116" t="s">
        <v>114</v>
      </c>
      <c r="E295" s="97"/>
      <c r="F295" s="97"/>
      <c r="G295" s="97"/>
      <c r="H295" s="192">
        <f t="shared" si="32"/>
        <v>0</v>
      </c>
      <c r="I295" s="151"/>
      <c r="J295" s="152"/>
      <c r="K295" s="153"/>
      <c r="L295" s="152"/>
      <c r="M295" s="154"/>
      <c r="N295" s="122"/>
      <c r="O295" s="122"/>
      <c r="P295" s="123"/>
      <c r="Q295" s="123"/>
      <c r="R295" s="12"/>
      <c r="S295" s="12"/>
      <c r="T295" s="13"/>
      <c r="V295" s="27"/>
    </row>
    <row r="296" spans="2:22" s="7" customFormat="1" ht="49.5" hidden="1" customHeight="1">
      <c r="B296" s="209" t="s">
        <v>121</v>
      </c>
      <c r="C296" s="107">
        <f t="shared" si="30"/>
        <v>44</v>
      </c>
      <c r="D296" s="116" t="s">
        <v>114</v>
      </c>
      <c r="E296" s="97"/>
      <c r="F296" s="97"/>
      <c r="G296" s="97"/>
      <c r="H296" s="192">
        <f t="shared" si="32"/>
        <v>0</v>
      </c>
      <c r="I296" s="151"/>
      <c r="J296" s="152"/>
      <c r="K296" s="153"/>
      <c r="L296" s="152"/>
      <c r="M296" s="154"/>
      <c r="N296" s="122"/>
      <c r="O296" s="122"/>
      <c r="P296" s="123"/>
      <c r="Q296" s="123"/>
      <c r="R296" s="12"/>
      <c r="S296" s="12"/>
      <c r="T296" s="13"/>
      <c r="V296" s="27"/>
    </row>
    <row r="297" spans="2:22" s="7" customFormat="1" ht="49.5" hidden="1" customHeight="1">
      <c r="B297" s="209" t="s">
        <v>121</v>
      </c>
      <c r="C297" s="107">
        <f t="shared" si="30"/>
        <v>45</v>
      </c>
      <c r="D297" s="116" t="s">
        <v>114</v>
      </c>
      <c r="E297" s="97"/>
      <c r="F297" s="97"/>
      <c r="G297" s="97"/>
      <c r="H297" s="192">
        <f t="shared" si="32"/>
        <v>0</v>
      </c>
      <c r="I297" s="151"/>
      <c r="J297" s="152"/>
      <c r="K297" s="153"/>
      <c r="L297" s="152"/>
      <c r="M297" s="154"/>
      <c r="N297" s="122"/>
      <c r="O297" s="122"/>
      <c r="P297" s="123"/>
      <c r="Q297" s="123"/>
      <c r="R297" s="12"/>
      <c r="S297" s="12"/>
      <c r="T297" s="13"/>
      <c r="V297" s="27"/>
    </row>
    <row r="298" spans="2:22" s="7" customFormat="1" ht="49.5" hidden="1" customHeight="1">
      <c r="B298" s="209" t="s">
        <v>121</v>
      </c>
      <c r="C298" s="107">
        <f t="shared" si="30"/>
        <v>46</v>
      </c>
      <c r="D298" s="116" t="s">
        <v>114</v>
      </c>
      <c r="E298" s="97"/>
      <c r="F298" s="97"/>
      <c r="G298" s="97"/>
      <c r="H298" s="192">
        <f t="shared" si="32"/>
        <v>0</v>
      </c>
      <c r="I298" s="151"/>
      <c r="J298" s="152"/>
      <c r="K298" s="153"/>
      <c r="L298" s="152"/>
      <c r="M298" s="154"/>
      <c r="N298" s="122"/>
      <c r="O298" s="122"/>
      <c r="P298" s="123"/>
      <c r="Q298" s="123"/>
      <c r="R298" s="12"/>
      <c r="S298" s="12"/>
      <c r="T298" s="13"/>
      <c r="V298" s="27"/>
    </row>
    <row r="299" spans="2:22" s="7" customFormat="1" ht="49.5" hidden="1" customHeight="1">
      <c r="B299" s="209" t="s">
        <v>121</v>
      </c>
      <c r="C299" s="107">
        <f t="shared" si="30"/>
        <v>47</v>
      </c>
      <c r="D299" s="116" t="s">
        <v>114</v>
      </c>
      <c r="E299" s="97"/>
      <c r="F299" s="97"/>
      <c r="G299" s="97"/>
      <c r="H299" s="192">
        <f t="shared" ref="H299:H303" si="33">IF(L299&lt;=0,I299*J299,I299*J299*L299)</f>
        <v>0</v>
      </c>
      <c r="I299" s="151"/>
      <c r="J299" s="152"/>
      <c r="K299" s="153"/>
      <c r="L299" s="152"/>
      <c r="M299" s="154"/>
      <c r="N299" s="122"/>
      <c r="O299" s="122"/>
      <c r="P299" s="123"/>
      <c r="Q299" s="123"/>
      <c r="R299" s="12"/>
      <c r="S299" s="12"/>
      <c r="T299" s="13"/>
      <c r="V299" s="27"/>
    </row>
    <row r="300" spans="2:22" s="7" customFormat="1" ht="49.5" hidden="1" customHeight="1">
      <c r="B300" s="209" t="s">
        <v>121</v>
      </c>
      <c r="C300" s="107">
        <f t="shared" si="30"/>
        <v>48</v>
      </c>
      <c r="D300" s="116" t="s">
        <v>114</v>
      </c>
      <c r="E300" s="97"/>
      <c r="F300" s="97"/>
      <c r="G300" s="97"/>
      <c r="H300" s="192">
        <f t="shared" si="33"/>
        <v>0</v>
      </c>
      <c r="I300" s="151"/>
      <c r="J300" s="152"/>
      <c r="K300" s="153"/>
      <c r="L300" s="152"/>
      <c r="M300" s="154"/>
      <c r="N300" s="122"/>
      <c r="O300" s="122"/>
      <c r="P300" s="123"/>
      <c r="Q300" s="123"/>
      <c r="R300" s="12"/>
      <c r="S300" s="12"/>
      <c r="T300" s="13"/>
      <c r="V300" s="27"/>
    </row>
    <row r="301" spans="2:22" s="7" customFormat="1" ht="49.5" hidden="1" customHeight="1">
      <c r="B301" s="209" t="s">
        <v>121</v>
      </c>
      <c r="C301" s="107">
        <f t="shared" si="30"/>
        <v>49</v>
      </c>
      <c r="D301" s="116" t="s">
        <v>114</v>
      </c>
      <c r="E301" s="97"/>
      <c r="F301" s="97"/>
      <c r="G301" s="97"/>
      <c r="H301" s="192">
        <f t="shared" si="33"/>
        <v>0</v>
      </c>
      <c r="I301" s="151"/>
      <c r="J301" s="152"/>
      <c r="K301" s="153"/>
      <c r="L301" s="152"/>
      <c r="M301" s="154"/>
      <c r="N301" s="122"/>
      <c r="O301" s="122"/>
      <c r="P301" s="123"/>
      <c r="Q301" s="123"/>
      <c r="R301" s="12"/>
      <c r="S301" s="12"/>
      <c r="T301" s="13"/>
      <c r="V301" s="27"/>
    </row>
    <row r="302" spans="2:22" s="7" customFormat="1" ht="49.5" hidden="1" customHeight="1">
      <c r="B302" s="209" t="s">
        <v>121</v>
      </c>
      <c r="C302" s="107">
        <f t="shared" si="30"/>
        <v>50</v>
      </c>
      <c r="D302" s="116" t="s">
        <v>114</v>
      </c>
      <c r="E302" s="97"/>
      <c r="F302" s="97"/>
      <c r="G302" s="97"/>
      <c r="H302" s="192">
        <f t="shared" si="33"/>
        <v>0</v>
      </c>
      <c r="I302" s="151"/>
      <c r="J302" s="152"/>
      <c r="K302" s="153"/>
      <c r="L302" s="152"/>
      <c r="M302" s="154"/>
      <c r="N302" s="122"/>
      <c r="O302" s="122"/>
      <c r="P302" s="123"/>
      <c r="Q302" s="123"/>
      <c r="R302" s="12"/>
      <c r="S302" s="12"/>
      <c r="T302" s="13"/>
      <c r="V302" s="27"/>
    </row>
    <row r="303" spans="2:22" s="7" customFormat="1" ht="49.5" hidden="1" customHeight="1">
      <c r="B303" s="209" t="s">
        <v>121</v>
      </c>
      <c r="C303" s="107">
        <f t="shared" si="30"/>
        <v>51</v>
      </c>
      <c r="D303" s="116" t="s">
        <v>114</v>
      </c>
      <c r="E303" s="97"/>
      <c r="F303" s="97"/>
      <c r="G303" s="97"/>
      <c r="H303" s="192">
        <f t="shared" si="33"/>
        <v>0</v>
      </c>
      <c r="I303" s="151"/>
      <c r="J303" s="152"/>
      <c r="K303" s="153"/>
      <c r="L303" s="152"/>
      <c r="M303" s="154"/>
      <c r="N303" s="122"/>
      <c r="O303" s="122"/>
      <c r="P303" s="123"/>
      <c r="Q303" s="123"/>
      <c r="R303" s="12"/>
      <c r="S303" s="12"/>
      <c r="T303" s="13"/>
      <c r="V303" s="27"/>
    </row>
    <row r="304" spans="2:22" s="7" customFormat="1" ht="49.5" hidden="1" customHeight="1">
      <c r="B304" s="209" t="s">
        <v>121</v>
      </c>
      <c r="C304" s="107">
        <f t="shared" si="30"/>
        <v>52</v>
      </c>
      <c r="D304" s="116" t="s">
        <v>114</v>
      </c>
      <c r="E304" s="97"/>
      <c r="F304" s="97"/>
      <c r="G304" s="97"/>
      <c r="H304" s="192">
        <f>IF(L304&lt;=0,I304*J304,I304*J304*L304)</f>
        <v>0</v>
      </c>
      <c r="I304" s="151"/>
      <c r="J304" s="152"/>
      <c r="K304" s="153"/>
      <c r="L304" s="152"/>
      <c r="M304" s="154"/>
      <c r="N304" s="122"/>
      <c r="O304" s="122"/>
      <c r="P304" s="123"/>
      <c r="Q304" s="123"/>
      <c r="R304" s="12"/>
      <c r="S304" s="12"/>
      <c r="T304" s="13"/>
      <c r="V304" s="27"/>
    </row>
    <row r="305" spans="2:22" s="7" customFormat="1" ht="49.5" hidden="1" customHeight="1">
      <c r="B305" s="209" t="s">
        <v>121</v>
      </c>
      <c r="C305" s="107">
        <f t="shared" si="30"/>
        <v>53</v>
      </c>
      <c r="D305" s="116" t="s">
        <v>114</v>
      </c>
      <c r="E305" s="97"/>
      <c r="F305" s="97"/>
      <c r="G305" s="97"/>
      <c r="H305" s="192">
        <f t="shared" ref="H305" si="34">IF(L305&lt;=0,I305*J305,I305*J305*L305)</f>
        <v>0</v>
      </c>
      <c r="I305" s="151"/>
      <c r="J305" s="152"/>
      <c r="K305" s="153"/>
      <c r="L305" s="152"/>
      <c r="M305" s="154"/>
      <c r="N305" s="122"/>
      <c r="O305" s="122"/>
      <c r="P305" s="123"/>
      <c r="Q305" s="123"/>
      <c r="R305" s="12"/>
      <c r="S305" s="12"/>
      <c r="T305" s="13"/>
      <c r="V305" s="27"/>
    </row>
    <row r="306" spans="2:22" s="7" customFormat="1" ht="49.5" hidden="1" customHeight="1">
      <c r="B306" s="209" t="s">
        <v>121</v>
      </c>
      <c r="C306" s="107">
        <f t="shared" si="30"/>
        <v>54</v>
      </c>
      <c r="D306" s="116" t="s">
        <v>114</v>
      </c>
      <c r="E306" s="97"/>
      <c r="F306" s="97"/>
      <c r="G306" s="97"/>
      <c r="H306" s="192">
        <f t="shared" ref="H306:H312" si="35">IF(L306&lt;=0,I306*J306,I306*J306*L306)</f>
        <v>0</v>
      </c>
      <c r="I306" s="151"/>
      <c r="J306" s="152"/>
      <c r="K306" s="153"/>
      <c r="L306" s="152"/>
      <c r="M306" s="154"/>
      <c r="N306" s="122"/>
      <c r="O306" s="122"/>
      <c r="P306" s="123"/>
      <c r="Q306" s="123"/>
      <c r="R306" s="12"/>
      <c r="S306" s="12"/>
      <c r="T306" s="13"/>
      <c r="V306" s="27"/>
    </row>
    <row r="307" spans="2:22" s="7" customFormat="1" ht="49.5" hidden="1" customHeight="1">
      <c r="B307" s="209" t="s">
        <v>121</v>
      </c>
      <c r="C307" s="107">
        <f t="shared" si="30"/>
        <v>55</v>
      </c>
      <c r="D307" s="116" t="s">
        <v>114</v>
      </c>
      <c r="E307" s="97"/>
      <c r="F307" s="97"/>
      <c r="G307" s="97"/>
      <c r="H307" s="192">
        <f t="shared" si="35"/>
        <v>0</v>
      </c>
      <c r="I307" s="151"/>
      <c r="J307" s="152"/>
      <c r="K307" s="153"/>
      <c r="L307" s="152"/>
      <c r="M307" s="154"/>
      <c r="N307" s="122"/>
      <c r="O307" s="122"/>
      <c r="P307" s="123"/>
      <c r="Q307" s="123"/>
      <c r="R307" s="12"/>
      <c r="S307" s="12"/>
      <c r="T307" s="13"/>
      <c r="V307" s="27"/>
    </row>
    <row r="308" spans="2:22" s="7" customFormat="1" ht="49.5" hidden="1" customHeight="1">
      <c r="B308" s="209" t="s">
        <v>121</v>
      </c>
      <c r="C308" s="107">
        <f t="shared" si="30"/>
        <v>56</v>
      </c>
      <c r="D308" s="116" t="s">
        <v>114</v>
      </c>
      <c r="E308" s="97"/>
      <c r="F308" s="97"/>
      <c r="G308" s="97"/>
      <c r="H308" s="192">
        <f t="shared" si="35"/>
        <v>0</v>
      </c>
      <c r="I308" s="151"/>
      <c r="J308" s="152"/>
      <c r="K308" s="153"/>
      <c r="L308" s="152"/>
      <c r="M308" s="154"/>
      <c r="N308" s="122"/>
      <c r="O308" s="122"/>
      <c r="P308" s="123"/>
      <c r="Q308" s="123"/>
      <c r="R308" s="12"/>
      <c r="S308" s="12"/>
      <c r="T308" s="13"/>
      <c r="V308" s="27"/>
    </row>
    <row r="309" spans="2:22" s="7" customFormat="1" ht="49.5" hidden="1" customHeight="1">
      <c r="B309" s="209" t="s">
        <v>121</v>
      </c>
      <c r="C309" s="107">
        <f t="shared" si="30"/>
        <v>57</v>
      </c>
      <c r="D309" s="116" t="s">
        <v>114</v>
      </c>
      <c r="E309" s="97"/>
      <c r="F309" s="97"/>
      <c r="G309" s="97"/>
      <c r="H309" s="192">
        <f t="shared" si="35"/>
        <v>0</v>
      </c>
      <c r="I309" s="151"/>
      <c r="J309" s="152"/>
      <c r="K309" s="153"/>
      <c r="L309" s="152"/>
      <c r="M309" s="154"/>
      <c r="N309" s="122"/>
      <c r="O309" s="122"/>
      <c r="P309" s="123"/>
      <c r="Q309" s="123"/>
      <c r="R309" s="12"/>
      <c r="S309" s="12"/>
      <c r="T309" s="13"/>
      <c r="V309" s="27"/>
    </row>
    <row r="310" spans="2:22" s="7" customFormat="1" ht="49.5" hidden="1" customHeight="1">
      <c r="B310" s="209" t="s">
        <v>121</v>
      </c>
      <c r="C310" s="107">
        <f t="shared" si="30"/>
        <v>58</v>
      </c>
      <c r="D310" s="116" t="s">
        <v>114</v>
      </c>
      <c r="E310" s="97"/>
      <c r="F310" s="97"/>
      <c r="G310" s="97"/>
      <c r="H310" s="192">
        <f t="shared" si="35"/>
        <v>0</v>
      </c>
      <c r="I310" s="151"/>
      <c r="J310" s="152"/>
      <c r="K310" s="153"/>
      <c r="L310" s="152"/>
      <c r="M310" s="154"/>
      <c r="N310" s="122"/>
      <c r="O310" s="122"/>
      <c r="P310" s="123"/>
      <c r="Q310" s="123"/>
      <c r="R310" s="12"/>
      <c r="S310" s="12"/>
      <c r="T310" s="13"/>
      <c r="V310" s="27"/>
    </row>
    <row r="311" spans="2:22" s="7" customFormat="1" ht="49.5" hidden="1" customHeight="1">
      <c r="B311" s="209" t="s">
        <v>121</v>
      </c>
      <c r="C311" s="107">
        <f t="shared" si="30"/>
        <v>59</v>
      </c>
      <c r="D311" s="116" t="s">
        <v>114</v>
      </c>
      <c r="E311" s="97"/>
      <c r="F311" s="97"/>
      <c r="G311" s="97"/>
      <c r="H311" s="192">
        <f t="shared" si="35"/>
        <v>0</v>
      </c>
      <c r="I311" s="151"/>
      <c r="J311" s="152"/>
      <c r="K311" s="153"/>
      <c r="L311" s="152"/>
      <c r="M311" s="154"/>
      <c r="N311" s="122"/>
      <c r="O311" s="122"/>
      <c r="P311" s="123"/>
      <c r="Q311" s="123"/>
      <c r="R311" s="10"/>
      <c r="S311" s="10"/>
      <c r="T311" s="11"/>
      <c r="V311" s="27"/>
    </row>
    <row r="312" spans="2:22" s="7" customFormat="1" ht="49.5" hidden="1" customHeight="1" thickBot="1">
      <c r="B312" s="210" t="s">
        <v>181</v>
      </c>
      <c r="C312" s="103">
        <f t="shared" si="30"/>
        <v>60</v>
      </c>
      <c r="D312" s="30" t="s">
        <v>114</v>
      </c>
      <c r="E312" s="99"/>
      <c r="F312" s="99"/>
      <c r="G312" s="99"/>
      <c r="H312" s="26">
        <f t="shared" si="35"/>
        <v>0</v>
      </c>
      <c r="I312" s="156"/>
      <c r="J312" s="157"/>
      <c r="K312" s="158"/>
      <c r="L312" s="157"/>
      <c r="M312" s="160"/>
      <c r="N312" s="124"/>
      <c r="O312" s="124"/>
      <c r="P312" s="125"/>
      <c r="Q312" s="125"/>
      <c r="R312" s="12"/>
      <c r="S312" s="12"/>
      <c r="T312" s="13"/>
      <c r="V312" s="27"/>
    </row>
    <row r="313" spans="2:22" s="7" customFormat="1" ht="49.5" customHeight="1" thickTop="1" thickBot="1">
      <c r="B313" s="206" t="s">
        <v>94</v>
      </c>
      <c r="C313" s="17"/>
      <c r="D313" s="117"/>
      <c r="E313" s="200"/>
      <c r="F313" s="200"/>
      <c r="G313" s="200"/>
      <c r="H313" s="18">
        <f>SUM(H253:H312)</f>
        <v>0</v>
      </c>
      <c r="I313" s="170"/>
      <c r="J313" s="171"/>
      <c r="K313" s="171"/>
      <c r="L313" s="171"/>
      <c r="M313" s="171"/>
      <c r="N313" s="130"/>
      <c r="O313" s="130"/>
      <c r="P313" s="131"/>
      <c r="Q313" s="131"/>
      <c r="R313" s="8"/>
      <c r="S313" s="8"/>
      <c r="T313" s="9"/>
    </row>
    <row r="314" spans="2:22" s="7" customFormat="1" ht="49.5" customHeight="1" thickTop="1">
      <c r="B314" s="207" t="s">
        <v>130</v>
      </c>
      <c r="C314" s="104">
        <v>1</v>
      </c>
      <c r="D314" s="29" t="s">
        <v>114</v>
      </c>
      <c r="E314" s="96"/>
      <c r="F314" s="96"/>
      <c r="G314" s="96"/>
      <c r="H314" s="194">
        <f t="shared" ref="H314:H343" si="36">IF(L314&lt;=0,I314*J314,I314*J314*L314)</f>
        <v>0</v>
      </c>
      <c r="I314" s="145"/>
      <c r="J314" s="146"/>
      <c r="K314" s="147"/>
      <c r="L314" s="148"/>
      <c r="M314" s="149"/>
      <c r="N314" s="120"/>
      <c r="O314" s="120"/>
      <c r="P314" s="121"/>
      <c r="Q314" s="121"/>
      <c r="R314" s="8"/>
      <c r="S314" s="8"/>
      <c r="T314" s="9"/>
      <c r="U314" s="114" t="s">
        <v>134</v>
      </c>
      <c r="V314" s="27"/>
    </row>
    <row r="315" spans="2:22" s="7" customFormat="1" ht="49.5" customHeight="1">
      <c r="B315" s="204" t="s">
        <v>130</v>
      </c>
      <c r="C315" s="107">
        <f>C314+1</f>
        <v>2</v>
      </c>
      <c r="D315" s="116" t="s">
        <v>114</v>
      </c>
      <c r="E315" s="97"/>
      <c r="F315" s="97"/>
      <c r="G315" s="97"/>
      <c r="H315" s="192">
        <f t="shared" ref="H315:H324" si="37">IF(L315&lt;=0,I315*J315,I315*J315*L315)</f>
        <v>0</v>
      </c>
      <c r="I315" s="151"/>
      <c r="J315" s="152"/>
      <c r="K315" s="153"/>
      <c r="L315" s="152"/>
      <c r="M315" s="154"/>
      <c r="N315" s="122"/>
      <c r="O315" s="122"/>
      <c r="P315" s="123"/>
      <c r="Q315" s="123"/>
      <c r="R315" s="10"/>
      <c r="S315" s="10"/>
      <c r="T315" s="11"/>
      <c r="V315" s="27"/>
    </row>
    <row r="316" spans="2:22" s="7" customFormat="1" ht="49.5" customHeight="1">
      <c r="B316" s="204" t="s">
        <v>130</v>
      </c>
      <c r="C316" s="107">
        <f t="shared" ref="C316:C343" si="38">C315+1</f>
        <v>3</v>
      </c>
      <c r="D316" s="116" t="s">
        <v>114</v>
      </c>
      <c r="E316" s="97"/>
      <c r="F316" s="97"/>
      <c r="G316" s="97"/>
      <c r="H316" s="192">
        <f t="shared" si="37"/>
        <v>0</v>
      </c>
      <c r="I316" s="151"/>
      <c r="J316" s="152"/>
      <c r="K316" s="153"/>
      <c r="L316" s="152"/>
      <c r="M316" s="154"/>
      <c r="N316" s="122"/>
      <c r="O316" s="122"/>
      <c r="P316" s="123"/>
      <c r="Q316" s="123"/>
      <c r="R316" s="12"/>
      <c r="S316" s="12"/>
      <c r="T316" s="13"/>
      <c r="V316" s="27"/>
    </row>
    <row r="317" spans="2:22" s="7" customFormat="1" ht="49.5" customHeight="1">
      <c r="B317" s="204" t="s">
        <v>130</v>
      </c>
      <c r="C317" s="107">
        <f t="shared" si="38"/>
        <v>4</v>
      </c>
      <c r="D317" s="116" t="s">
        <v>114</v>
      </c>
      <c r="E317" s="97"/>
      <c r="F317" s="97"/>
      <c r="G317" s="97"/>
      <c r="H317" s="192">
        <f t="shared" si="37"/>
        <v>0</v>
      </c>
      <c r="I317" s="151"/>
      <c r="J317" s="152"/>
      <c r="K317" s="153"/>
      <c r="L317" s="152"/>
      <c r="M317" s="154"/>
      <c r="N317" s="122"/>
      <c r="O317" s="122"/>
      <c r="P317" s="123"/>
      <c r="Q317" s="123"/>
      <c r="R317" s="12"/>
      <c r="S317" s="12"/>
      <c r="T317" s="13"/>
      <c r="V317" s="27"/>
    </row>
    <row r="318" spans="2:22" s="7" customFormat="1" ht="49.5" customHeight="1">
      <c r="B318" s="204" t="s">
        <v>130</v>
      </c>
      <c r="C318" s="107">
        <f t="shared" si="38"/>
        <v>5</v>
      </c>
      <c r="D318" s="116" t="s">
        <v>114</v>
      </c>
      <c r="E318" s="97"/>
      <c r="F318" s="97"/>
      <c r="G318" s="97"/>
      <c r="H318" s="192">
        <f t="shared" si="37"/>
        <v>0</v>
      </c>
      <c r="I318" s="151"/>
      <c r="J318" s="152"/>
      <c r="K318" s="153"/>
      <c r="L318" s="152"/>
      <c r="M318" s="154"/>
      <c r="N318" s="122"/>
      <c r="O318" s="122"/>
      <c r="P318" s="123"/>
      <c r="Q318" s="123"/>
      <c r="R318" s="12"/>
      <c r="S318" s="12"/>
      <c r="T318" s="13"/>
      <c r="V318" s="27"/>
    </row>
    <row r="319" spans="2:22" s="7" customFormat="1" ht="49.5" customHeight="1">
      <c r="B319" s="204" t="s">
        <v>130</v>
      </c>
      <c r="C319" s="107">
        <f t="shared" si="38"/>
        <v>6</v>
      </c>
      <c r="D319" s="116" t="s">
        <v>114</v>
      </c>
      <c r="E319" s="97"/>
      <c r="F319" s="97"/>
      <c r="G319" s="97"/>
      <c r="H319" s="192">
        <f t="shared" si="37"/>
        <v>0</v>
      </c>
      <c r="I319" s="151"/>
      <c r="J319" s="152"/>
      <c r="K319" s="153"/>
      <c r="L319" s="152"/>
      <c r="M319" s="154"/>
      <c r="N319" s="122"/>
      <c r="O319" s="122"/>
      <c r="P319" s="123"/>
      <c r="Q319" s="123"/>
      <c r="R319" s="12"/>
      <c r="S319" s="12"/>
      <c r="T319" s="13"/>
      <c r="V319" s="27"/>
    </row>
    <row r="320" spans="2:22" s="7" customFormat="1" ht="49.5" customHeight="1">
      <c r="B320" s="204" t="s">
        <v>130</v>
      </c>
      <c r="C320" s="107">
        <f t="shared" si="38"/>
        <v>7</v>
      </c>
      <c r="D320" s="116" t="s">
        <v>114</v>
      </c>
      <c r="E320" s="97"/>
      <c r="F320" s="97"/>
      <c r="G320" s="97"/>
      <c r="H320" s="192">
        <f t="shared" si="37"/>
        <v>0</v>
      </c>
      <c r="I320" s="151"/>
      <c r="J320" s="152"/>
      <c r="K320" s="153"/>
      <c r="L320" s="152"/>
      <c r="M320" s="154"/>
      <c r="N320" s="122"/>
      <c r="O320" s="122"/>
      <c r="P320" s="123"/>
      <c r="Q320" s="123"/>
      <c r="R320" s="10"/>
      <c r="S320" s="10"/>
      <c r="T320" s="11"/>
      <c r="V320" s="27"/>
    </row>
    <row r="321" spans="2:22" s="7" customFormat="1" ht="49.5" customHeight="1">
      <c r="B321" s="204" t="s">
        <v>130</v>
      </c>
      <c r="C321" s="107">
        <f t="shared" si="38"/>
        <v>8</v>
      </c>
      <c r="D321" s="116" t="s">
        <v>114</v>
      </c>
      <c r="E321" s="97"/>
      <c r="F321" s="97"/>
      <c r="G321" s="97"/>
      <c r="H321" s="192">
        <f t="shared" si="37"/>
        <v>0</v>
      </c>
      <c r="I321" s="151"/>
      <c r="J321" s="152"/>
      <c r="K321" s="153"/>
      <c r="L321" s="152"/>
      <c r="M321" s="154"/>
      <c r="N321" s="122"/>
      <c r="O321" s="122"/>
      <c r="P321" s="123"/>
      <c r="Q321" s="123"/>
      <c r="R321" s="12"/>
      <c r="S321" s="12"/>
      <c r="T321" s="13"/>
      <c r="V321" s="27"/>
    </row>
    <row r="322" spans="2:22" s="7" customFormat="1" ht="49.5" customHeight="1">
      <c r="B322" s="204" t="s">
        <v>130</v>
      </c>
      <c r="C322" s="107">
        <f t="shared" si="38"/>
        <v>9</v>
      </c>
      <c r="D322" s="116" t="s">
        <v>114</v>
      </c>
      <c r="E322" s="97"/>
      <c r="F322" s="97"/>
      <c r="G322" s="97"/>
      <c r="H322" s="192">
        <f t="shared" si="37"/>
        <v>0</v>
      </c>
      <c r="I322" s="151"/>
      <c r="J322" s="152"/>
      <c r="K322" s="153"/>
      <c r="L322" s="152"/>
      <c r="M322" s="154"/>
      <c r="N322" s="122"/>
      <c r="O322" s="122"/>
      <c r="P322" s="123"/>
      <c r="Q322" s="123"/>
      <c r="R322" s="12"/>
      <c r="S322" s="12"/>
      <c r="T322" s="13"/>
      <c r="V322" s="27"/>
    </row>
    <row r="323" spans="2:22" s="7" customFormat="1" ht="49.5" customHeight="1">
      <c r="B323" s="204" t="s">
        <v>130</v>
      </c>
      <c r="C323" s="107">
        <f t="shared" si="38"/>
        <v>10</v>
      </c>
      <c r="D323" s="116" t="s">
        <v>114</v>
      </c>
      <c r="E323" s="97"/>
      <c r="F323" s="97"/>
      <c r="G323" s="97"/>
      <c r="H323" s="192">
        <f t="shared" si="37"/>
        <v>0</v>
      </c>
      <c r="I323" s="151"/>
      <c r="J323" s="152"/>
      <c r="K323" s="153"/>
      <c r="L323" s="152"/>
      <c r="M323" s="154"/>
      <c r="N323" s="122"/>
      <c r="O323" s="122"/>
      <c r="P323" s="123"/>
      <c r="Q323" s="123"/>
      <c r="R323" s="12"/>
      <c r="S323" s="12"/>
      <c r="T323" s="13"/>
      <c r="V323" s="27"/>
    </row>
    <row r="324" spans="2:22" s="7" customFormat="1" ht="49.5" customHeight="1">
      <c r="B324" s="204" t="s">
        <v>130</v>
      </c>
      <c r="C324" s="107">
        <f t="shared" si="38"/>
        <v>11</v>
      </c>
      <c r="D324" s="116" t="s">
        <v>114</v>
      </c>
      <c r="E324" s="97"/>
      <c r="F324" s="97"/>
      <c r="G324" s="97"/>
      <c r="H324" s="192">
        <f t="shared" si="37"/>
        <v>0</v>
      </c>
      <c r="I324" s="151"/>
      <c r="J324" s="152"/>
      <c r="K324" s="153"/>
      <c r="L324" s="152"/>
      <c r="M324" s="154"/>
      <c r="N324" s="122"/>
      <c r="O324" s="122"/>
      <c r="P324" s="123"/>
      <c r="Q324" s="123"/>
      <c r="R324" s="12"/>
      <c r="S324" s="12"/>
      <c r="T324" s="13"/>
      <c r="V324" s="27"/>
    </row>
    <row r="325" spans="2:22" s="7" customFormat="1" ht="49.5" customHeight="1">
      <c r="B325" s="204" t="s">
        <v>130</v>
      </c>
      <c r="C325" s="107">
        <f t="shared" si="38"/>
        <v>12</v>
      </c>
      <c r="D325" s="116" t="s">
        <v>114</v>
      </c>
      <c r="E325" s="97"/>
      <c r="F325" s="97"/>
      <c r="G325" s="97"/>
      <c r="H325" s="192">
        <f t="shared" si="36"/>
        <v>0</v>
      </c>
      <c r="I325" s="151"/>
      <c r="J325" s="152"/>
      <c r="K325" s="153"/>
      <c r="L325" s="152"/>
      <c r="M325" s="154"/>
      <c r="N325" s="122"/>
      <c r="O325" s="122"/>
      <c r="P325" s="123"/>
      <c r="Q325" s="123"/>
      <c r="R325" s="10"/>
      <c r="S325" s="10"/>
      <c r="T325" s="11"/>
      <c r="V325" s="27"/>
    </row>
    <row r="326" spans="2:22" s="7" customFormat="1" ht="49.5" customHeight="1">
      <c r="B326" s="204" t="s">
        <v>130</v>
      </c>
      <c r="C326" s="107">
        <f t="shared" si="38"/>
        <v>13</v>
      </c>
      <c r="D326" s="116" t="s">
        <v>114</v>
      </c>
      <c r="E326" s="97"/>
      <c r="F326" s="97"/>
      <c r="G326" s="97"/>
      <c r="H326" s="192">
        <f t="shared" si="36"/>
        <v>0</v>
      </c>
      <c r="I326" s="151"/>
      <c r="J326" s="152"/>
      <c r="K326" s="153"/>
      <c r="L326" s="152"/>
      <c r="M326" s="154"/>
      <c r="N326" s="122"/>
      <c r="O326" s="122"/>
      <c r="P326" s="123"/>
      <c r="Q326" s="123"/>
      <c r="R326" s="12"/>
      <c r="S326" s="12"/>
      <c r="T326" s="13"/>
      <c r="V326" s="27"/>
    </row>
    <row r="327" spans="2:22" s="7" customFormat="1" ht="49.5" customHeight="1">
      <c r="B327" s="204" t="s">
        <v>130</v>
      </c>
      <c r="C327" s="107">
        <f t="shared" si="38"/>
        <v>14</v>
      </c>
      <c r="D327" s="116" t="s">
        <v>114</v>
      </c>
      <c r="E327" s="97"/>
      <c r="F327" s="97"/>
      <c r="G327" s="97"/>
      <c r="H327" s="192">
        <f t="shared" si="36"/>
        <v>0</v>
      </c>
      <c r="I327" s="151"/>
      <c r="J327" s="152"/>
      <c r="K327" s="153"/>
      <c r="L327" s="152"/>
      <c r="M327" s="154"/>
      <c r="N327" s="122"/>
      <c r="O327" s="122"/>
      <c r="P327" s="123"/>
      <c r="Q327" s="123"/>
      <c r="R327" s="12"/>
      <c r="S327" s="12"/>
      <c r="T327" s="13"/>
      <c r="V327" s="27"/>
    </row>
    <row r="328" spans="2:22" s="7" customFormat="1" ht="49.5" customHeight="1">
      <c r="B328" s="204" t="s">
        <v>130</v>
      </c>
      <c r="C328" s="107">
        <f t="shared" si="38"/>
        <v>15</v>
      </c>
      <c r="D328" s="116" t="s">
        <v>114</v>
      </c>
      <c r="E328" s="97"/>
      <c r="F328" s="97"/>
      <c r="G328" s="97"/>
      <c r="H328" s="192">
        <f t="shared" si="36"/>
        <v>0</v>
      </c>
      <c r="I328" s="151"/>
      <c r="J328" s="152"/>
      <c r="K328" s="153"/>
      <c r="L328" s="152"/>
      <c r="M328" s="154"/>
      <c r="N328" s="122"/>
      <c r="O328" s="122"/>
      <c r="P328" s="123"/>
      <c r="Q328" s="123"/>
      <c r="R328" s="12"/>
      <c r="S328" s="12"/>
      <c r="T328" s="13"/>
      <c r="V328" s="27"/>
    </row>
    <row r="329" spans="2:22" s="7" customFormat="1" ht="49.5" customHeight="1">
      <c r="B329" s="204" t="s">
        <v>130</v>
      </c>
      <c r="C329" s="107">
        <f t="shared" si="38"/>
        <v>16</v>
      </c>
      <c r="D329" s="116" t="s">
        <v>114</v>
      </c>
      <c r="E329" s="97"/>
      <c r="F329" s="97"/>
      <c r="G329" s="97"/>
      <c r="H329" s="192">
        <f t="shared" si="36"/>
        <v>0</v>
      </c>
      <c r="I329" s="151"/>
      <c r="J329" s="152"/>
      <c r="K329" s="153"/>
      <c r="L329" s="152"/>
      <c r="M329" s="154"/>
      <c r="N329" s="122"/>
      <c r="O329" s="122"/>
      <c r="P329" s="123"/>
      <c r="Q329" s="123"/>
      <c r="R329" s="12"/>
      <c r="S329" s="12"/>
      <c r="T329" s="13"/>
      <c r="V329" s="27"/>
    </row>
    <row r="330" spans="2:22" s="7" customFormat="1" ht="49.5" customHeight="1">
      <c r="B330" s="204" t="s">
        <v>130</v>
      </c>
      <c r="C330" s="107">
        <f t="shared" si="38"/>
        <v>17</v>
      </c>
      <c r="D330" s="116" t="s">
        <v>114</v>
      </c>
      <c r="E330" s="97"/>
      <c r="F330" s="97"/>
      <c r="G330" s="97"/>
      <c r="H330" s="192">
        <f t="shared" ref="H330:H334" si="39">IF(L330&lt;=0,I330*J330,I330*J330*L330)</f>
        <v>0</v>
      </c>
      <c r="I330" s="151"/>
      <c r="J330" s="152"/>
      <c r="K330" s="153"/>
      <c r="L330" s="152"/>
      <c r="M330" s="154"/>
      <c r="N330" s="122"/>
      <c r="O330" s="122"/>
      <c r="P330" s="123"/>
      <c r="Q330" s="123"/>
      <c r="R330" s="10"/>
      <c r="S330" s="10"/>
      <c r="T330" s="11"/>
      <c r="V330" s="27"/>
    </row>
    <row r="331" spans="2:22" s="7" customFormat="1" ht="49.5" customHeight="1">
      <c r="B331" s="204" t="s">
        <v>130</v>
      </c>
      <c r="C331" s="107">
        <f t="shared" si="38"/>
        <v>18</v>
      </c>
      <c r="D331" s="116" t="s">
        <v>114</v>
      </c>
      <c r="E331" s="97"/>
      <c r="F331" s="97"/>
      <c r="G331" s="97"/>
      <c r="H331" s="192">
        <f t="shared" si="39"/>
        <v>0</v>
      </c>
      <c r="I331" s="151"/>
      <c r="J331" s="152"/>
      <c r="K331" s="153"/>
      <c r="L331" s="152"/>
      <c r="M331" s="154"/>
      <c r="N331" s="122"/>
      <c r="O331" s="122"/>
      <c r="P331" s="123"/>
      <c r="Q331" s="123"/>
      <c r="R331" s="12"/>
      <c r="S331" s="12"/>
      <c r="T331" s="13"/>
      <c r="V331" s="27"/>
    </row>
    <row r="332" spans="2:22" s="7" customFormat="1" ht="49.5" customHeight="1">
      <c r="B332" s="204" t="s">
        <v>130</v>
      </c>
      <c r="C332" s="107">
        <f t="shared" si="38"/>
        <v>19</v>
      </c>
      <c r="D332" s="116" t="s">
        <v>114</v>
      </c>
      <c r="E332" s="97"/>
      <c r="F332" s="97"/>
      <c r="G332" s="97"/>
      <c r="H332" s="192">
        <f t="shared" si="39"/>
        <v>0</v>
      </c>
      <c r="I332" s="151"/>
      <c r="J332" s="152"/>
      <c r="K332" s="153"/>
      <c r="L332" s="152"/>
      <c r="M332" s="154"/>
      <c r="N332" s="122"/>
      <c r="O332" s="122"/>
      <c r="P332" s="123"/>
      <c r="Q332" s="123"/>
      <c r="R332" s="12"/>
      <c r="S332" s="12"/>
      <c r="T332" s="13"/>
      <c r="V332" s="27"/>
    </row>
    <row r="333" spans="2:22" s="7" customFormat="1" ht="49.5" customHeight="1">
      <c r="B333" s="204" t="s">
        <v>130</v>
      </c>
      <c r="C333" s="107">
        <f t="shared" si="38"/>
        <v>20</v>
      </c>
      <c r="D333" s="116" t="s">
        <v>114</v>
      </c>
      <c r="E333" s="97"/>
      <c r="F333" s="97"/>
      <c r="G333" s="97"/>
      <c r="H333" s="192">
        <f t="shared" si="39"/>
        <v>0</v>
      </c>
      <c r="I333" s="151"/>
      <c r="J333" s="152"/>
      <c r="K333" s="153"/>
      <c r="L333" s="152"/>
      <c r="M333" s="154"/>
      <c r="N333" s="122"/>
      <c r="O333" s="122"/>
      <c r="P333" s="123"/>
      <c r="Q333" s="123"/>
      <c r="R333" s="12"/>
      <c r="S333" s="12"/>
      <c r="T333" s="13"/>
      <c r="V333" s="27"/>
    </row>
    <row r="334" spans="2:22" s="7" customFormat="1" ht="49.5" customHeight="1">
      <c r="B334" s="204" t="s">
        <v>130</v>
      </c>
      <c r="C334" s="107">
        <f t="shared" si="38"/>
        <v>21</v>
      </c>
      <c r="D334" s="116" t="s">
        <v>114</v>
      </c>
      <c r="E334" s="97"/>
      <c r="F334" s="97"/>
      <c r="G334" s="97"/>
      <c r="H334" s="192">
        <f t="shared" si="39"/>
        <v>0</v>
      </c>
      <c r="I334" s="151"/>
      <c r="J334" s="152"/>
      <c r="K334" s="153"/>
      <c r="L334" s="152"/>
      <c r="M334" s="154"/>
      <c r="N334" s="122"/>
      <c r="O334" s="122"/>
      <c r="P334" s="123"/>
      <c r="Q334" s="123"/>
      <c r="R334" s="12"/>
      <c r="S334" s="12"/>
      <c r="T334" s="13"/>
      <c r="V334" s="27"/>
    </row>
    <row r="335" spans="2:22" s="7" customFormat="1" ht="49.5" customHeight="1">
      <c r="B335" s="204" t="s">
        <v>130</v>
      </c>
      <c r="C335" s="107">
        <f t="shared" si="38"/>
        <v>22</v>
      </c>
      <c r="D335" s="116" t="s">
        <v>114</v>
      </c>
      <c r="E335" s="97"/>
      <c r="F335" s="97"/>
      <c r="G335" s="97"/>
      <c r="H335" s="192">
        <f t="shared" si="36"/>
        <v>0</v>
      </c>
      <c r="I335" s="151"/>
      <c r="J335" s="152"/>
      <c r="K335" s="153"/>
      <c r="L335" s="152"/>
      <c r="M335" s="154"/>
      <c r="N335" s="122"/>
      <c r="O335" s="122"/>
      <c r="P335" s="123"/>
      <c r="Q335" s="123"/>
      <c r="R335" s="10"/>
      <c r="S335" s="10"/>
      <c r="T335" s="11"/>
      <c r="V335" s="27"/>
    </row>
    <row r="336" spans="2:22" s="7" customFormat="1" ht="49.5" customHeight="1">
      <c r="B336" s="204" t="s">
        <v>130</v>
      </c>
      <c r="C336" s="107">
        <f t="shared" si="38"/>
        <v>23</v>
      </c>
      <c r="D336" s="116" t="s">
        <v>114</v>
      </c>
      <c r="E336" s="97"/>
      <c r="F336" s="97"/>
      <c r="G336" s="97"/>
      <c r="H336" s="192">
        <f t="shared" si="36"/>
        <v>0</v>
      </c>
      <c r="I336" s="151"/>
      <c r="J336" s="152"/>
      <c r="K336" s="153"/>
      <c r="L336" s="152"/>
      <c r="M336" s="154"/>
      <c r="N336" s="122"/>
      <c r="O336" s="122"/>
      <c r="P336" s="123"/>
      <c r="Q336" s="123"/>
      <c r="R336" s="12"/>
      <c r="S336" s="12"/>
      <c r="T336" s="13"/>
      <c r="V336" s="27"/>
    </row>
    <row r="337" spans="2:22" s="7" customFormat="1" ht="49.5" customHeight="1">
      <c r="B337" s="204" t="s">
        <v>130</v>
      </c>
      <c r="C337" s="107">
        <f t="shared" si="38"/>
        <v>24</v>
      </c>
      <c r="D337" s="116" t="s">
        <v>114</v>
      </c>
      <c r="E337" s="97"/>
      <c r="F337" s="97"/>
      <c r="G337" s="97"/>
      <c r="H337" s="192">
        <f t="shared" si="36"/>
        <v>0</v>
      </c>
      <c r="I337" s="151"/>
      <c r="J337" s="152"/>
      <c r="K337" s="153"/>
      <c r="L337" s="152"/>
      <c r="M337" s="154"/>
      <c r="N337" s="122"/>
      <c r="O337" s="122"/>
      <c r="P337" s="123"/>
      <c r="Q337" s="123"/>
      <c r="R337" s="12"/>
      <c r="S337" s="12"/>
      <c r="T337" s="13"/>
      <c r="V337" s="27"/>
    </row>
    <row r="338" spans="2:22" s="7" customFormat="1" ht="49.5" customHeight="1">
      <c r="B338" s="204" t="s">
        <v>130</v>
      </c>
      <c r="C338" s="107">
        <f t="shared" si="38"/>
        <v>25</v>
      </c>
      <c r="D338" s="116" t="s">
        <v>114</v>
      </c>
      <c r="E338" s="97"/>
      <c r="F338" s="97"/>
      <c r="G338" s="97"/>
      <c r="H338" s="192">
        <f t="shared" si="36"/>
        <v>0</v>
      </c>
      <c r="I338" s="151"/>
      <c r="J338" s="152"/>
      <c r="K338" s="153"/>
      <c r="L338" s="152"/>
      <c r="M338" s="154"/>
      <c r="N338" s="122"/>
      <c r="O338" s="122"/>
      <c r="P338" s="123"/>
      <c r="Q338" s="123"/>
      <c r="R338" s="12"/>
      <c r="S338" s="12"/>
      <c r="T338" s="13"/>
      <c r="V338" s="27"/>
    </row>
    <row r="339" spans="2:22" s="7" customFormat="1" ht="49.5" customHeight="1">
      <c r="B339" s="204" t="s">
        <v>130</v>
      </c>
      <c r="C339" s="107">
        <f t="shared" si="38"/>
        <v>26</v>
      </c>
      <c r="D339" s="116" t="s">
        <v>114</v>
      </c>
      <c r="E339" s="97"/>
      <c r="F339" s="97"/>
      <c r="G339" s="97"/>
      <c r="H339" s="192">
        <f t="shared" si="36"/>
        <v>0</v>
      </c>
      <c r="I339" s="151"/>
      <c r="J339" s="152"/>
      <c r="K339" s="153"/>
      <c r="L339" s="152"/>
      <c r="M339" s="154"/>
      <c r="N339" s="122"/>
      <c r="O339" s="122"/>
      <c r="P339" s="123"/>
      <c r="Q339" s="123"/>
      <c r="R339" s="12"/>
      <c r="S339" s="12"/>
      <c r="T339" s="13"/>
      <c r="V339" s="27"/>
    </row>
    <row r="340" spans="2:22" s="7" customFormat="1" ht="49.5" customHeight="1">
      <c r="B340" s="204" t="s">
        <v>130</v>
      </c>
      <c r="C340" s="107">
        <f t="shared" si="38"/>
        <v>27</v>
      </c>
      <c r="D340" s="116" t="s">
        <v>114</v>
      </c>
      <c r="E340" s="97"/>
      <c r="F340" s="97"/>
      <c r="G340" s="97"/>
      <c r="H340" s="192">
        <f t="shared" si="36"/>
        <v>0</v>
      </c>
      <c r="I340" s="151"/>
      <c r="J340" s="152"/>
      <c r="K340" s="153"/>
      <c r="L340" s="152"/>
      <c r="M340" s="154"/>
      <c r="N340" s="122"/>
      <c r="O340" s="122"/>
      <c r="P340" s="123"/>
      <c r="Q340" s="123"/>
      <c r="R340" s="12"/>
      <c r="S340" s="12"/>
      <c r="T340" s="13"/>
      <c r="V340" s="27"/>
    </row>
    <row r="341" spans="2:22" s="7" customFormat="1" ht="49.5" customHeight="1">
      <c r="B341" s="204" t="s">
        <v>130</v>
      </c>
      <c r="C341" s="107">
        <f t="shared" si="38"/>
        <v>28</v>
      </c>
      <c r="D341" s="116" t="s">
        <v>114</v>
      </c>
      <c r="E341" s="97"/>
      <c r="F341" s="97"/>
      <c r="G341" s="97"/>
      <c r="H341" s="192">
        <f t="shared" si="36"/>
        <v>0</v>
      </c>
      <c r="I341" s="151"/>
      <c r="J341" s="152"/>
      <c r="K341" s="153"/>
      <c r="L341" s="152"/>
      <c r="M341" s="154"/>
      <c r="N341" s="122"/>
      <c r="O341" s="122"/>
      <c r="P341" s="123"/>
      <c r="Q341" s="123"/>
      <c r="R341" s="12"/>
      <c r="S341" s="12"/>
      <c r="T341" s="13"/>
      <c r="V341" s="27"/>
    </row>
    <row r="342" spans="2:22" s="7" customFormat="1" ht="49.5" customHeight="1">
      <c r="B342" s="204" t="s">
        <v>130</v>
      </c>
      <c r="C342" s="107">
        <f t="shared" si="38"/>
        <v>29</v>
      </c>
      <c r="D342" s="116" t="s">
        <v>114</v>
      </c>
      <c r="E342" s="97"/>
      <c r="F342" s="97"/>
      <c r="G342" s="97"/>
      <c r="H342" s="192">
        <f t="shared" si="36"/>
        <v>0</v>
      </c>
      <c r="I342" s="151"/>
      <c r="J342" s="152"/>
      <c r="K342" s="153"/>
      <c r="L342" s="152"/>
      <c r="M342" s="154"/>
      <c r="N342" s="122"/>
      <c r="O342" s="122"/>
      <c r="P342" s="123"/>
      <c r="Q342" s="123"/>
      <c r="R342" s="10"/>
      <c r="S342" s="10"/>
      <c r="T342" s="11"/>
      <c r="V342" s="27"/>
    </row>
    <row r="343" spans="2:22" s="7" customFormat="1" ht="49.5" customHeight="1" thickBot="1">
      <c r="B343" s="205" t="s">
        <v>130</v>
      </c>
      <c r="C343" s="103">
        <f t="shared" si="38"/>
        <v>30</v>
      </c>
      <c r="D343" s="30" t="s">
        <v>114</v>
      </c>
      <c r="E343" s="99"/>
      <c r="F343" s="99"/>
      <c r="G343" s="99"/>
      <c r="H343" s="26">
        <f t="shared" si="36"/>
        <v>0</v>
      </c>
      <c r="I343" s="156"/>
      <c r="J343" s="157"/>
      <c r="K343" s="158"/>
      <c r="L343" s="157"/>
      <c r="M343" s="160"/>
      <c r="N343" s="124"/>
      <c r="O343" s="124"/>
      <c r="P343" s="125"/>
      <c r="Q343" s="125"/>
      <c r="R343" s="12"/>
      <c r="S343" s="12"/>
      <c r="T343" s="13"/>
      <c r="V343" s="27"/>
    </row>
    <row r="344" spans="2:22" s="7" customFormat="1" ht="49.5" customHeight="1" thickTop="1" thickBot="1">
      <c r="B344" s="206" t="s">
        <v>94</v>
      </c>
      <c r="C344" s="17"/>
      <c r="D344" s="117"/>
      <c r="E344" s="200"/>
      <c r="F344" s="200"/>
      <c r="G344" s="200"/>
      <c r="H344" s="18">
        <f>SUM(H314:H343)</f>
        <v>0</v>
      </c>
      <c r="I344" s="170"/>
      <c r="J344" s="171"/>
      <c r="K344" s="171"/>
      <c r="L344" s="171"/>
      <c r="M344" s="171"/>
      <c r="N344" s="130"/>
      <c r="O344" s="130"/>
      <c r="P344" s="131"/>
      <c r="Q344" s="131"/>
      <c r="R344" s="8"/>
      <c r="S344" s="8"/>
      <c r="T344" s="9"/>
    </row>
    <row r="345" spans="2:22" s="7" customFormat="1" ht="49.5" customHeight="1" thickTop="1">
      <c r="B345" s="207" t="s">
        <v>135</v>
      </c>
      <c r="C345" s="104">
        <v>1</v>
      </c>
      <c r="D345" s="29" t="s">
        <v>114</v>
      </c>
      <c r="E345" s="96"/>
      <c r="F345" s="96"/>
      <c r="G345" s="96"/>
      <c r="H345" s="194">
        <f t="shared" ref="H345:H374" si="40">IF(L345&lt;=0,I345*J345,I345*J345*L345)</f>
        <v>0</v>
      </c>
      <c r="I345" s="145"/>
      <c r="J345" s="146"/>
      <c r="K345" s="147"/>
      <c r="L345" s="148"/>
      <c r="M345" s="149"/>
      <c r="N345" s="120"/>
      <c r="O345" s="120"/>
      <c r="P345" s="121"/>
      <c r="Q345" s="121"/>
      <c r="R345" s="8"/>
      <c r="S345" s="8"/>
      <c r="T345" s="9"/>
      <c r="V345" s="27"/>
    </row>
    <row r="346" spans="2:22" s="7" customFormat="1" ht="49.5" customHeight="1">
      <c r="B346" s="204" t="s">
        <v>135</v>
      </c>
      <c r="C346" s="107">
        <f>C345+1</f>
        <v>2</v>
      </c>
      <c r="D346" s="116" t="s">
        <v>114</v>
      </c>
      <c r="E346" s="97"/>
      <c r="F346" s="97"/>
      <c r="G346" s="97"/>
      <c r="H346" s="192">
        <f t="shared" ref="H346:H355" si="41">IF(L346&lt;=0,I346*J346,I346*J346*L346)</f>
        <v>0</v>
      </c>
      <c r="I346" s="151"/>
      <c r="J346" s="152"/>
      <c r="K346" s="153"/>
      <c r="L346" s="152"/>
      <c r="M346" s="154"/>
      <c r="N346" s="122"/>
      <c r="O346" s="122"/>
      <c r="P346" s="123"/>
      <c r="Q346" s="123"/>
      <c r="R346" s="10"/>
      <c r="S346" s="10"/>
      <c r="T346" s="11"/>
      <c r="V346" s="27"/>
    </row>
    <row r="347" spans="2:22" s="7" customFormat="1" ht="49.5" customHeight="1">
      <c r="B347" s="204" t="s">
        <v>135</v>
      </c>
      <c r="C347" s="107">
        <f t="shared" ref="C347:C374" si="42">C346+1</f>
        <v>3</v>
      </c>
      <c r="D347" s="116" t="s">
        <v>114</v>
      </c>
      <c r="E347" s="97"/>
      <c r="F347" s="97"/>
      <c r="G347" s="97"/>
      <c r="H347" s="192">
        <f t="shared" si="41"/>
        <v>0</v>
      </c>
      <c r="I347" s="151"/>
      <c r="J347" s="152"/>
      <c r="K347" s="153"/>
      <c r="L347" s="152"/>
      <c r="M347" s="154"/>
      <c r="N347" s="122"/>
      <c r="O347" s="122"/>
      <c r="P347" s="123"/>
      <c r="Q347" s="123"/>
      <c r="R347" s="12"/>
      <c r="S347" s="12"/>
      <c r="T347" s="13"/>
      <c r="V347" s="27"/>
    </row>
    <row r="348" spans="2:22" s="7" customFormat="1" ht="49.5" customHeight="1">
      <c r="B348" s="204" t="s">
        <v>135</v>
      </c>
      <c r="C348" s="107">
        <f t="shared" si="42"/>
        <v>4</v>
      </c>
      <c r="D348" s="116" t="s">
        <v>114</v>
      </c>
      <c r="E348" s="97"/>
      <c r="F348" s="97"/>
      <c r="G348" s="97"/>
      <c r="H348" s="192">
        <f t="shared" si="41"/>
        <v>0</v>
      </c>
      <c r="I348" s="151"/>
      <c r="J348" s="152"/>
      <c r="K348" s="153"/>
      <c r="L348" s="152"/>
      <c r="M348" s="154"/>
      <c r="N348" s="122"/>
      <c r="O348" s="122"/>
      <c r="P348" s="123"/>
      <c r="Q348" s="123"/>
      <c r="R348" s="12"/>
      <c r="S348" s="12"/>
      <c r="T348" s="13"/>
      <c r="V348" s="27"/>
    </row>
    <row r="349" spans="2:22" s="7" customFormat="1" ht="49.5" customHeight="1">
      <c r="B349" s="204" t="s">
        <v>135</v>
      </c>
      <c r="C349" s="107">
        <f t="shared" si="42"/>
        <v>5</v>
      </c>
      <c r="D349" s="116" t="s">
        <v>114</v>
      </c>
      <c r="E349" s="97"/>
      <c r="F349" s="97"/>
      <c r="G349" s="97"/>
      <c r="H349" s="192">
        <f t="shared" si="41"/>
        <v>0</v>
      </c>
      <c r="I349" s="151"/>
      <c r="J349" s="152"/>
      <c r="K349" s="153"/>
      <c r="L349" s="152"/>
      <c r="M349" s="154"/>
      <c r="N349" s="122"/>
      <c r="O349" s="122"/>
      <c r="P349" s="123"/>
      <c r="Q349" s="123"/>
      <c r="R349" s="12"/>
      <c r="S349" s="12"/>
      <c r="T349" s="13"/>
      <c r="V349" s="27"/>
    </row>
    <row r="350" spans="2:22" s="7" customFormat="1" ht="49.5" customHeight="1">
      <c r="B350" s="204" t="s">
        <v>135</v>
      </c>
      <c r="C350" s="107">
        <f t="shared" si="42"/>
        <v>6</v>
      </c>
      <c r="D350" s="116" t="s">
        <v>114</v>
      </c>
      <c r="E350" s="97"/>
      <c r="F350" s="97"/>
      <c r="G350" s="97"/>
      <c r="H350" s="192">
        <f t="shared" si="41"/>
        <v>0</v>
      </c>
      <c r="I350" s="151"/>
      <c r="J350" s="152"/>
      <c r="K350" s="153"/>
      <c r="L350" s="152"/>
      <c r="M350" s="154"/>
      <c r="N350" s="122"/>
      <c r="O350" s="122"/>
      <c r="P350" s="123"/>
      <c r="Q350" s="123"/>
      <c r="R350" s="12"/>
      <c r="S350" s="12"/>
      <c r="T350" s="13"/>
      <c r="V350" s="27"/>
    </row>
    <row r="351" spans="2:22" s="7" customFormat="1" ht="49.5" customHeight="1">
      <c r="B351" s="204" t="s">
        <v>135</v>
      </c>
      <c r="C351" s="107">
        <f t="shared" si="42"/>
        <v>7</v>
      </c>
      <c r="D351" s="116" t="s">
        <v>114</v>
      </c>
      <c r="E351" s="97"/>
      <c r="F351" s="97"/>
      <c r="G351" s="97"/>
      <c r="H351" s="192">
        <f t="shared" si="41"/>
        <v>0</v>
      </c>
      <c r="I351" s="151"/>
      <c r="J351" s="152"/>
      <c r="K351" s="153"/>
      <c r="L351" s="152"/>
      <c r="M351" s="154"/>
      <c r="N351" s="122"/>
      <c r="O351" s="122"/>
      <c r="P351" s="123"/>
      <c r="Q351" s="123"/>
      <c r="R351" s="10"/>
      <c r="S351" s="10"/>
      <c r="T351" s="11"/>
      <c r="V351" s="27"/>
    </row>
    <row r="352" spans="2:22" s="7" customFormat="1" ht="49.5" customHeight="1">
      <c r="B352" s="204" t="s">
        <v>135</v>
      </c>
      <c r="C352" s="107">
        <f t="shared" si="42"/>
        <v>8</v>
      </c>
      <c r="D352" s="116" t="s">
        <v>114</v>
      </c>
      <c r="E352" s="97"/>
      <c r="F352" s="97"/>
      <c r="G352" s="97"/>
      <c r="H352" s="192">
        <f t="shared" si="41"/>
        <v>0</v>
      </c>
      <c r="I352" s="151"/>
      <c r="J352" s="152"/>
      <c r="K352" s="153"/>
      <c r="L352" s="152"/>
      <c r="M352" s="154"/>
      <c r="N352" s="122"/>
      <c r="O352" s="122"/>
      <c r="P352" s="123"/>
      <c r="Q352" s="123"/>
      <c r="R352" s="12"/>
      <c r="S352" s="12"/>
      <c r="T352" s="13"/>
      <c r="V352" s="27"/>
    </row>
    <row r="353" spans="2:22" s="7" customFormat="1" ht="49.5" customHeight="1">
      <c r="B353" s="204" t="s">
        <v>135</v>
      </c>
      <c r="C353" s="107">
        <f t="shared" si="42"/>
        <v>9</v>
      </c>
      <c r="D353" s="116" t="s">
        <v>114</v>
      </c>
      <c r="E353" s="97"/>
      <c r="F353" s="97"/>
      <c r="G353" s="97"/>
      <c r="H353" s="192">
        <f t="shared" si="41"/>
        <v>0</v>
      </c>
      <c r="I353" s="151"/>
      <c r="J353" s="152"/>
      <c r="K353" s="153"/>
      <c r="L353" s="152"/>
      <c r="M353" s="154"/>
      <c r="N353" s="122"/>
      <c r="O353" s="122"/>
      <c r="P353" s="123"/>
      <c r="Q353" s="123"/>
      <c r="R353" s="12"/>
      <c r="S353" s="12"/>
      <c r="T353" s="13"/>
      <c r="V353" s="27"/>
    </row>
    <row r="354" spans="2:22" s="7" customFormat="1" ht="49.5" customHeight="1">
      <c r="B354" s="204" t="s">
        <v>135</v>
      </c>
      <c r="C354" s="107">
        <f t="shared" si="42"/>
        <v>10</v>
      </c>
      <c r="D354" s="116" t="s">
        <v>114</v>
      </c>
      <c r="E354" s="97"/>
      <c r="F354" s="97"/>
      <c r="G354" s="97"/>
      <c r="H354" s="192">
        <f t="shared" si="41"/>
        <v>0</v>
      </c>
      <c r="I354" s="151"/>
      <c r="J354" s="152"/>
      <c r="K354" s="153"/>
      <c r="L354" s="152"/>
      <c r="M354" s="154"/>
      <c r="N354" s="122"/>
      <c r="O354" s="122"/>
      <c r="P354" s="123"/>
      <c r="Q354" s="123"/>
      <c r="R354" s="12"/>
      <c r="S354" s="12"/>
      <c r="T354" s="13"/>
      <c r="V354" s="27"/>
    </row>
    <row r="355" spans="2:22" s="7" customFormat="1" ht="49.5" customHeight="1">
      <c r="B355" s="204" t="s">
        <v>135</v>
      </c>
      <c r="C355" s="107">
        <f t="shared" si="42"/>
        <v>11</v>
      </c>
      <c r="D355" s="116" t="s">
        <v>114</v>
      </c>
      <c r="E355" s="97"/>
      <c r="F355" s="97"/>
      <c r="G355" s="97"/>
      <c r="H355" s="192">
        <f t="shared" si="41"/>
        <v>0</v>
      </c>
      <c r="I355" s="151"/>
      <c r="J355" s="152"/>
      <c r="K355" s="153"/>
      <c r="L355" s="152"/>
      <c r="M355" s="154"/>
      <c r="N355" s="122"/>
      <c r="O355" s="122"/>
      <c r="P355" s="123"/>
      <c r="Q355" s="123"/>
      <c r="R355" s="12"/>
      <c r="S355" s="12"/>
      <c r="T355" s="13"/>
      <c r="V355" s="27"/>
    </row>
    <row r="356" spans="2:22" s="7" customFormat="1" ht="49.5" customHeight="1">
      <c r="B356" s="204" t="s">
        <v>135</v>
      </c>
      <c r="C356" s="107">
        <f t="shared" si="42"/>
        <v>12</v>
      </c>
      <c r="D356" s="116" t="s">
        <v>114</v>
      </c>
      <c r="E356" s="97"/>
      <c r="F356" s="97"/>
      <c r="G356" s="97"/>
      <c r="H356" s="192">
        <f t="shared" si="40"/>
        <v>0</v>
      </c>
      <c r="I356" s="151"/>
      <c r="J356" s="152"/>
      <c r="K356" s="153"/>
      <c r="L356" s="152"/>
      <c r="M356" s="154"/>
      <c r="N356" s="122"/>
      <c r="O356" s="122"/>
      <c r="P356" s="123"/>
      <c r="Q356" s="123"/>
      <c r="R356" s="10"/>
      <c r="S356" s="10"/>
      <c r="T356" s="11"/>
      <c r="V356" s="27"/>
    </row>
    <row r="357" spans="2:22" s="7" customFormat="1" ht="49.5" customHeight="1">
      <c r="B357" s="204" t="s">
        <v>135</v>
      </c>
      <c r="C357" s="107">
        <f t="shared" si="42"/>
        <v>13</v>
      </c>
      <c r="D357" s="116" t="s">
        <v>114</v>
      </c>
      <c r="E357" s="97"/>
      <c r="F357" s="97"/>
      <c r="G357" s="97"/>
      <c r="H357" s="192">
        <f t="shared" si="40"/>
        <v>0</v>
      </c>
      <c r="I357" s="151"/>
      <c r="J357" s="152"/>
      <c r="K357" s="153"/>
      <c r="L357" s="152"/>
      <c r="M357" s="154"/>
      <c r="N357" s="122"/>
      <c r="O357" s="122"/>
      <c r="P357" s="123"/>
      <c r="Q357" s="123"/>
      <c r="R357" s="12"/>
      <c r="S357" s="12"/>
      <c r="T357" s="13"/>
      <c r="V357" s="27"/>
    </row>
    <row r="358" spans="2:22" s="7" customFormat="1" ht="49.5" customHeight="1">
      <c r="B358" s="204" t="s">
        <v>135</v>
      </c>
      <c r="C358" s="107">
        <f t="shared" si="42"/>
        <v>14</v>
      </c>
      <c r="D358" s="116" t="s">
        <v>114</v>
      </c>
      <c r="E358" s="97"/>
      <c r="F358" s="97"/>
      <c r="G358" s="97"/>
      <c r="H358" s="192">
        <f t="shared" si="40"/>
        <v>0</v>
      </c>
      <c r="I358" s="151"/>
      <c r="J358" s="152"/>
      <c r="K358" s="153"/>
      <c r="L358" s="152"/>
      <c r="M358" s="154"/>
      <c r="N358" s="122"/>
      <c r="O358" s="122"/>
      <c r="P358" s="123"/>
      <c r="Q358" s="123"/>
      <c r="R358" s="12"/>
      <c r="S358" s="12"/>
      <c r="T358" s="13"/>
      <c r="V358" s="27"/>
    </row>
    <row r="359" spans="2:22" s="7" customFormat="1" ht="49.5" customHeight="1">
      <c r="B359" s="204" t="s">
        <v>135</v>
      </c>
      <c r="C359" s="107">
        <f t="shared" si="42"/>
        <v>15</v>
      </c>
      <c r="D359" s="116" t="s">
        <v>114</v>
      </c>
      <c r="E359" s="97"/>
      <c r="F359" s="97"/>
      <c r="G359" s="97"/>
      <c r="H359" s="192">
        <f t="shared" si="40"/>
        <v>0</v>
      </c>
      <c r="I359" s="151"/>
      <c r="J359" s="152"/>
      <c r="K359" s="153"/>
      <c r="L359" s="152"/>
      <c r="M359" s="154"/>
      <c r="N359" s="122"/>
      <c r="O359" s="122"/>
      <c r="P359" s="123"/>
      <c r="Q359" s="123"/>
      <c r="R359" s="12"/>
      <c r="S359" s="12"/>
      <c r="T359" s="13"/>
      <c r="V359" s="27"/>
    </row>
    <row r="360" spans="2:22" s="7" customFormat="1" ht="49.5" customHeight="1">
      <c r="B360" s="204" t="s">
        <v>135</v>
      </c>
      <c r="C360" s="107">
        <f t="shared" si="42"/>
        <v>16</v>
      </c>
      <c r="D360" s="116" t="s">
        <v>114</v>
      </c>
      <c r="E360" s="97"/>
      <c r="F360" s="97"/>
      <c r="G360" s="97"/>
      <c r="H360" s="192">
        <f t="shared" si="40"/>
        <v>0</v>
      </c>
      <c r="I360" s="151"/>
      <c r="J360" s="152"/>
      <c r="K360" s="153"/>
      <c r="L360" s="152"/>
      <c r="M360" s="154"/>
      <c r="N360" s="122"/>
      <c r="O360" s="122"/>
      <c r="P360" s="123"/>
      <c r="Q360" s="123"/>
      <c r="R360" s="12"/>
      <c r="S360" s="12"/>
      <c r="T360" s="13"/>
      <c r="V360" s="27"/>
    </row>
    <row r="361" spans="2:22" s="7" customFormat="1" ht="49.5" customHeight="1">
      <c r="B361" s="204" t="s">
        <v>135</v>
      </c>
      <c r="C361" s="107">
        <f t="shared" si="42"/>
        <v>17</v>
      </c>
      <c r="D361" s="116" t="s">
        <v>114</v>
      </c>
      <c r="E361" s="97"/>
      <c r="F361" s="97"/>
      <c r="G361" s="97"/>
      <c r="H361" s="192">
        <f t="shared" ref="H361:H365" si="43">IF(L361&lt;=0,I361*J361,I361*J361*L361)</f>
        <v>0</v>
      </c>
      <c r="I361" s="151"/>
      <c r="J361" s="152"/>
      <c r="K361" s="153"/>
      <c r="L361" s="152"/>
      <c r="M361" s="154"/>
      <c r="N361" s="122"/>
      <c r="O361" s="122"/>
      <c r="P361" s="123"/>
      <c r="Q361" s="123"/>
      <c r="R361" s="10"/>
      <c r="S361" s="10"/>
      <c r="T361" s="11"/>
      <c r="V361" s="27"/>
    </row>
    <row r="362" spans="2:22" s="7" customFormat="1" ht="49.5" customHeight="1">
      <c r="B362" s="204" t="s">
        <v>135</v>
      </c>
      <c r="C362" s="107">
        <f t="shared" si="42"/>
        <v>18</v>
      </c>
      <c r="D362" s="116" t="s">
        <v>114</v>
      </c>
      <c r="E362" s="97"/>
      <c r="F362" s="97"/>
      <c r="G362" s="97"/>
      <c r="H362" s="192">
        <f t="shared" si="43"/>
        <v>0</v>
      </c>
      <c r="I362" s="151"/>
      <c r="J362" s="152"/>
      <c r="K362" s="153"/>
      <c r="L362" s="152"/>
      <c r="M362" s="154"/>
      <c r="N362" s="122"/>
      <c r="O362" s="122"/>
      <c r="P362" s="123"/>
      <c r="Q362" s="123"/>
      <c r="R362" s="12"/>
      <c r="S362" s="12"/>
      <c r="T362" s="13"/>
      <c r="V362" s="27"/>
    </row>
    <row r="363" spans="2:22" s="7" customFormat="1" ht="49.5" customHeight="1">
      <c r="B363" s="204" t="s">
        <v>135</v>
      </c>
      <c r="C363" s="107">
        <f t="shared" si="42"/>
        <v>19</v>
      </c>
      <c r="D363" s="116" t="s">
        <v>114</v>
      </c>
      <c r="E363" s="97"/>
      <c r="F363" s="97"/>
      <c r="G363" s="97"/>
      <c r="H363" s="192">
        <f t="shared" si="43"/>
        <v>0</v>
      </c>
      <c r="I363" s="151"/>
      <c r="J363" s="152"/>
      <c r="K363" s="153"/>
      <c r="L363" s="152"/>
      <c r="M363" s="154"/>
      <c r="N363" s="122"/>
      <c r="O363" s="122"/>
      <c r="P363" s="123"/>
      <c r="Q363" s="123"/>
      <c r="R363" s="12"/>
      <c r="S363" s="12"/>
      <c r="T363" s="13"/>
      <c r="V363" s="27"/>
    </row>
    <row r="364" spans="2:22" s="7" customFormat="1" ht="49.5" customHeight="1">
      <c r="B364" s="204" t="s">
        <v>135</v>
      </c>
      <c r="C364" s="107">
        <f t="shared" si="42"/>
        <v>20</v>
      </c>
      <c r="D364" s="116" t="s">
        <v>114</v>
      </c>
      <c r="E364" s="97"/>
      <c r="F364" s="97"/>
      <c r="G364" s="97"/>
      <c r="H364" s="192">
        <f t="shared" si="43"/>
        <v>0</v>
      </c>
      <c r="I364" s="151"/>
      <c r="J364" s="152"/>
      <c r="K364" s="153"/>
      <c r="L364" s="152"/>
      <c r="M364" s="154"/>
      <c r="N364" s="122"/>
      <c r="O364" s="122"/>
      <c r="P364" s="123"/>
      <c r="Q364" s="123"/>
      <c r="R364" s="12"/>
      <c r="S364" s="12"/>
      <c r="T364" s="13"/>
      <c r="V364" s="27"/>
    </row>
    <row r="365" spans="2:22" s="7" customFormat="1" ht="49.5" customHeight="1">
      <c r="B365" s="204" t="s">
        <v>135</v>
      </c>
      <c r="C365" s="107">
        <f t="shared" si="42"/>
        <v>21</v>
      </c>
      <c r="D365" s="116" t="s">
        <v>114</v>
      </c>
      <c r="E365" s="97"/>
      <c r="F365" s="97"/>
      <c r="G365" s="97"/>
      <c r="H365" s="192">
        <f t="shared" si="43"/>
        <v>0</v>
      </c>
      <c r="I365" s="151"/>
      <c r="J365" s="152"/>
      <c r="K365" s="153"/>
      <c r="L365" s="152"/>
      <c r="M365" s="154"/>
      <c r="N365" s="122"/>
      <c r="O365" s="122"/>
      <c r="P365" s="123"/>
      <c r="Q365" s="123"/>
      <c r="R365" s="12"/>
      <c r="S365" s="12"/>
      <c r="T365" s="13"/>
      <c r="V365" s="27"/>
    </row>
    <row r="366" spans="2:22" s="7" customFormat="1" ht="49.5" customHeight="1">
      <c r="B366" s="204" t="s">
        <v>135</v>
      </c>
      <c r="C366" s="107">
        <f t="shared" si="42"/>
        <v>22</v>
      </c>
      <c r="D366" s="116" t="s">
        <v>114</v>
      </c>
      <c r="E366" s="97"/>
      <c r="F366" s="97"/>
      <c r="G366" s="97"/>
      <c r="H366" s="192">
        <f t="shared" si="40"/>
        <v>0</v>
      </c>
      <c r="I366" s="151"/>
      <c r="J366" s="152"/>
      <c r="K366" s="153"/>
      <c r="L366" s="152"/>
      <c r="M366" s="154"/>
      <c r="N366" s="122"/>
      <c r="O366" s="122"/>
      <c r="P366" s="123"/>
      <c r="Q366" s="123"/>
      <c r="R366" s="10"/>
      <c r="S366" s="10"/>
      <c r="T366" s="11"/>
      <c r="V366" s="27"/>
    </row>
    <row r="367" spans="2:22" s="7" customFormat="1" ht="49.5" customHeight="1">
      <c r="B367" s="204" t="s">
        <v>135</v>
      </c>
      <c r="C367" s="107">
        <f t="shared" si="42"/>
        <v>23</v>
      </c>
      <c r="D367" s="116" t="s">
        <v>114</v>
      </c>
      <c r="E367" s="97"/>
      <c r="F367" s="97"/>
      <c r="G367" s="97"/>
      <c r="H367" s="192">
        <f t="shared" si="40"/>
        <v>0</v>
      </c>
      <c r="I367" s="151"/>
      <c r="J367" s="152"/>
      <c r="K367" s="153"/>
      <c r="L367" s="152"/>
      <c r="M367" s="154"/>
      <c r="N367" s="122"/>
      <c r="O367" s="122"/>
      <c r="P367" s="123"/>
      <c r="Q367" s="123"/>
      <c r="R367" s="12"/>
      <c r="S367" s="12"/>
      <c r="T367" s="13"/>
      <c r="V367" s="27"/>
    </row>
    <row r="368" spans="2:22" s="7" customFormat="1" ht="49.5" customHeight="1">
      <c r="B368" s="204" t="s">
        <v>135</v>
      </c>
      <c r="C368" s="107">
        <f t="shared" si="42"/>
        <v>24</v>
      </c>
      <c r="D368" s="116" t="s">
        <v>114</v>
      </c>
      <c r="E368" s="97"/>
      <c r="F368" s="97"/>
      <c r="G368" s="97"/>
      <c r="H368" s="192">
        <f t="shared" si="40"/>
        <v>0</v>
      </c>
      <c r="I368" s="151"/>
      <c r="J368" s="152"/>
      <c r="K368" s="153"/>
      <c r="L368" s="152"/>
      <c r="M368" s="154"/>
      <c r="N368" s="122"/>
      <c r="O368" s="122"/>
      <c r="P368" s="123"/>
      <c r="Q368" s="123"/>
      <c r="R368" s="12"/>
      <c r="S368" s="12"/>
      <c r="T368" s="13"/>
      <c r="V368" s="27"/>
    </row>
    <row r="369" spans="2:22" s="7" customFormat="1" ht="49.5" customHeight="1">
      <c r="B369" s="204" t="s">
        <v>135</v>
      </c>
      <c r="C369" s="107">
        <f t="shared" si="42"/>
        <v>25</v>
      </c>
      <c r="D369" s="116" t="s">
        <v>114</v>
      </c>
      <c r="E369" s="97"/>
      <c r="F369" s="97"/>
      <c r="G369" s="97"/>
      <c r="H369" s="192">
        <f t="shared" si="40"/>
        <v>0</v>
      </c>
      <c r="I369" s="151"/>
      <c r="J369" s="152"/>
      <c r="K369" s="153"/>
      <c r="L369" s="152"/>
      <c r="M369" s="154"/>
      <c r="N369" s="122"/>
      <c r="O369" s="122"/>
      <c r="P369" s="123"/>
      <c r="Q369" s="123"/>
      <c r="R369" s="12"/>
      <c r="S369" s="12"/>
      <c r="T369" s="13"/>
      <c r="V369" s="27"/>
    </row>
    <row r="370" spans="2:22" s="7" customFormat="1" ht="49.5" customHeight="1">
      <c r="B370" s="204" t="s">
        <v>135</v>
      </c>
      <c r="C370" s="107">
        <f t="shared" si="42"/>
        <v>26</v>
      </c>
      <c r="D370" s="116" t="s">
        <v>114</v>
      </c>
      <c r="E370" s="97"/>
      <c r="F370" s="97"/>
      <c r="G370" s="97"/>
      <c r="H370" s="192">
        <f t="shared" si="40"/>
        <v>0</v>
      </c>
      <c r="I370" s="151"/>
      <c r="J370" s="152"/>
      <c r="K370" s="153"/>
      <c r="L370" s="152"/>
      <c r="M370" s="154"/>
      <c r="N370" s="122"/>
      <c r="O370" s="122"/>
      <c r="P370" s="123"/>
      <c r="Q370" s="123"/>
      <c r="R370" s="12"/>
      <c r="S370" s="12"/>
      <c r="T370" s="13"/>
      <c r="V370" s="27"/>
    </row>
    <row r="371" spans="2:22" s="7" customFormat="1" ht="49.5" customHeight="1">
      <c r="B371" s="204" t="s">
        <v>135</v>
      </c>
      <c r="C371" s="107">
        <f t="shared" si="42"/>
        <v>27</v>
      </c>
      <c r="D371" s="116" t="s">
        <v>114</v>
      </c>
      <c r="E371" s="97"/>
      <c r="F371" s="97"/>
      <c r="G371" s="97"/>
      <c r="H371" s="192">
        <f t="shared" si="40"/>
        <v>0</v>
      </c>
      <c r="I371" s="151"/>
      <c r="J371" s="152"/>
      <c r="K371" s="153"/>
      <c r="L371" s="152"/>
      <c r="M371" s="154"/>
      <c r="N371" s="122"/>
      <c r="O371" s="122"/>
      <c r="P371" s="123"/>
      <c r="Q371" s="123"/>
      <c r="R371" s="12"/>
      <c r="S371" s="12"/>
      <c r="T371" s="13"/>
      <c r="V371" s="27"/>
    </row>
    <row r="372" spans="2:22" s="7" customFormat="1" ht="49.5" customHeight="1">
      <c r="B372" s="204" t="s">
        <v>135</v>
      </c>
      <c r="C372" s="107">
        <f t="shared" si="42"/>
        <v>28</v>
      </c>
      <c r="D372" s="116" t="s">
        <v>114</v>
      </c>
      <c r="E372" s="97"/>
      <c r="F372" s="97"/>
      <c r="G372" s="97"/>
      <c r="H372" s="192">
        <f t="shared" si="40"/>
        <v>0</v>
      </c>
      <c r="I372" s="151"/>
      <c r="J372" s="152"/>
      <c r="K372" s="153"/>
      <c r="L372" s="152"/>
      <c r="M372" s="154"/>
      <c r="N372" s="122"/>
      <c r="O372" s="122"/>
      <c r="P372" s="123"/>
      <c r="Q372" s="123"/>
      <c r="R372" s="12"/>
      <c r="S372" s="12"/>
      <c r="T372" s="13"/>
      <c r="V372" s="27"/>
    </row>
    <row r="373" spans="2:22" s="7" customFormat="1" ht="49.5" customHeight="1">
      <c r="B373" s="204" t="s">
        <v>135</v>
      </c>
      <c r="C373" s="107">
        <f t="shared" si="42"/>
        <v>29</v>
      </c>
      <c r="D373" s="116" t="s">
        <v>114</v>
      </c>
      <c r="E373" s="97"/>
      <c r="F373" s="97"/>
      <c r="G373" s="97"/>
      <c r="H373" s="192">
        <f t="shared" si="40"/>
        <v>0</v>
      </c>
      <c r="I373" s="151"/>
      <c r="J373" s="152"/>
      <c r="K373" s="153"/>
      <c r="L373" s="152"/>
      <c r="M373" s="154"/>
      <c r="N373" s="122"/>
      <c r="O373" s="122"/>
      <c r="P373" s="123"/>
      <c r="Q373" s="123"/>
      <c r="R373" s="10"/>
      <c r="S373" s="10"/>
      <c r="T373" s="11"/>
      <c r="V373" s="27"/>
    </row>
    <row r="374" spans="2:22" s="7" customFormat="1" ht="49.5" customHeight="1" thickBot="1">
      <c r="B374" s="205" t="s">
        <v>135</v>
      </c>
      <c r="C374" s="103">
        <f t="shared" si="42"/>
        <v>30</v>
      </c>
      <c r="D374" s="30" t="s">
        <v>114</v>
      </c>
      <c r="E374" s="99"/>
      <c r="F374" s="99"/>
      <c r="G374" s="99"/>
      <c r="H374" s="26">
        <f t="shared" si="40"/>
        <v>0</v>
      </c>
      <c r="I374" s="156"/>
      <c r="J374" s="157"/>
      <c r="K374" s="158"/>
      <c r="L374" s="157"/>
      <c r="M374" s="160"/>
      <c r="N374" s="124"/>
      <c r="O374" s="124"/>
      <c r="P374" s="125"/>
      <c r="Q374" s="125"/>
      <c r="R374" s="12"/>
      <c r="S374" s="12"/>
      <c r="T374" s="13"/>
      <c r="V374" s="27"/>
    </row>
    <row r="375" spans="2:22" s="7" customFormat="1" ht="49.5" customHeight="1" thickTop="1" thickBot="1">
      <c r="B375" s="206" t="s">
        <v>94</v>
      </c>
      <c r="C375" s="17"/>
      <c r="D375" s="117"/>
      <c r="E375" s="200"/>
      <c r="F375" s="200"/>
      <c r="G375" s="200"/>
      <c r="H375" s="18">
        <f>SUM(H345:H374)</f>
        <v>0</v>
      </c>
      <c r="I375" s="170"/>
      <c r="J375" s="171"/>
      <c r="K375" s="171"/>
      <c r="L375" s="171"/>
      <c r="M375" s="171"/>
      <c r="N375" s="130"/>
      <c r="O375" s="130"/>
      <c r="P375" s="131"/>
      <c r="Q375" s="131"/>
      <c r="R375" s="8"/>
      <c r="S375" s="8"/>
      <c r="T375" s="9"/>
    </row>
    <row r="376" spans="2:22" s="7" customFormat="1" ht="49.5" customHeight="1" thickTop="1">
      <c r="B376" s="207" t="s">
        <v>178</v>
      </c>
      <c r="C376" s="104">
        <v>1</v>
      </c>
      <c r="D376" s="29" t="s">
        <v>114</v>
      </c>
      <c r="E376" s="96"/>
      <c r="F376" s="96"/>
      <c r="G376" s="96"/>
      <c r="H376" s="194">
        <f t="shared" ref="H376:H405" si="44">IF(L376&lt;=0,I376*J376,I376*J376*L376)</f>
        <v>0</v>
      </c>
      <c r="I376" s="145"/>
      <c r="J376" s="146"/>
      <c r="K376" s="147"/>
      <c r="L376" s="148"/>
      <c r="M376" s="149"/>
      <c r="N376" s="120"/>
      <c r="O376" s="120"/>
      <c r="P376" s="121"/>
      <c r="Q376" s="121"/>
      <c r="R376" s="8"/>
      <c r="S376" s="8"/>
      <c r="T376" s="9"/>
      <c r="V376" s="27"/>
    </row>
    <row r="377" spans="2:22" s="7" customFormat="1" ht="49.5" customHeight="1">
      <c r="B377" s="204" t="s">
        <v>178</v>
      </c>
      <c r="C377" s="107">
        <f>C376+1</f>
        <v>2</v>
      </c>
      <c r="D377" s="116" t="s">
        <v>114</v>
      </c>
      <c r="E377" s="97"/>
      <c r="F377" s="97"/>
      <c r="G377" s="97"/>
      <c r="H377" s="192">
        <f t="shared" ref="H377:H386" si="45">IF(L377&lt;=0,I377*J377,I377*J377*L377)</f>
        <v>0</v>
      </c>
      <c r="I377" s="151"/>
      <c r="J377" s="152"/>
      <c r="K377" s="153"/>
      <c r="L377" s="152"/>
      <c r="M377" s="154"/>
      <c r="N377" s="122"/>
      <c r="O377" s="122"/>
      <c r="P377" s="123"/>
      <c r="Q377" s="123"/>
      <c r="R377" s="10"/>
      <c r="S377" s="10"/>
      <c r="T377" s="11"/>
      <c r="V377" s="27"/>
    </row>
    <row r="378" spans="2:22" s="7" customFormat="1" ht="49.5" customHeight="1">
      <c r="B378" s="204" t="s">
        <v>178</v>
      </c>
      <c r="C378" s="107">
        <f t="shared" ref="C378:C405" si="46">C377+1</f>
        <v>3</v>
      </c>
      <c r="D378" s="116" t="s">
        <v>114</v>
      </c>
      <c r="E378" s="97"/>
      <c r="F378" s="97"/>
      <c r="G378" s="97"/>
      <c r="H378" s="192">
        <f t="shared" si="45"/>
        <v>0</v>
      </c>
      <c r="I378" s="151"/>
      <c r="J378" s="152"/>
      <c r="K378" s="153"/>
      <c r="L378" s="152"/>
      <c r="M378" s="154"/>
      <c r="N378" s="122"/>
      <c r="O378" s="122"/>
      <c r="P378" s="123"/>
      <c r="Q378" s="123"/>
      <c r="R378" s="12"/>
      <c r="S378" s="12"/>
      <c r="T378" s="13"/>
      <c r="V378" s="27"/>
    </row>
    <row r="379" spans="2:22" s="7" customFormat="1" ht="49.5" customHeight="1">
      <c r="B379" s="204" t="s">
        <v>178</v>
      </c>
      <c r="C379" s="107">
        <f t="shared" si="46"/>
        <v>4</v>
      </c>
      <c r="D379" s="116" t="s">
        <v>114</v>
      </c>
      <c r="E379" s="97"/>
      <c r="F379" s="97"/>
      <c r="G379" s="97"/>
      <c r="H379" s="192">
        <f t="shared" si="45"/>
        <v>0</v>
      </c>
      <c r="I379" s="151"/>
      <c r="J379" s="152"/>
      <c r="K379" s="153"/>
      <c r="L379" s="152"/>
      <c r="M379" s="154"/>
      <c r="N379" s="122"/>
      <c r="O379" s="122"/>
      <c r="P379" s="123"/>
      <c r="Q379" s="123"/>
      <c r="R379" s="12"/>
      <c r="S379" s="12"/>
      <c r="T379" s="13"/>
      <c r="V379" s="27"/>
    </row>
    <row r="380" spans="2:22" s="7" customFormat="1" ht="49.5" customHeight="1">
      <c r="B380" s="204" t="s">
        <v>178</v>
      </c>
      <c r="C380" s="107">
        <f t="shared" si="46"/>
        <v>5</v>
      </c>
      <c r="D380" s="116" t="s">
        <v>114</v>
      </c>
      <c r="E380" s="97"/>
      <c r="F380" s="97"/>
      <c r="G380" s="97"/>
      <c r="H380" s="192">
        <f t="shared" si="45"/>
        <v>0</v>
      </c>
      <c r="I380" s="151"/>
      <c r="J380" s="152"/>
      <c r="K380" s="153"/>
      <c r="L380" s="152"/>
      <c r="M380" s="154"/>
      <c r="N380" s="122"/>
      <c r="O380" s="122"/>
      <c r="P380" s="123"/>
      <c r="Q380" s="123"/>
      <c r="R380" s="12"/>
      <c r="S380" s="12"/>
      <c r="T380" s="13"/>
      <c r="V380" s="27"/>
    </row>
    <row r="381" spans="2:22" s="7" customFormat="1" ht="49.5" customHeight="1">
      <c r="B381" s="204" t="s">
        <v>178</v>
      </c>
      <c r="C381" s="107">
        <f t="shared" si="46"/>
        <v>6</v>
      </c>
      <c r="D381" s="116" t="s">
        <v>114</v>
      </c>
      <c r="E381" s="97"/>
      <c r="F381" s="97"/>
      <c r="G381" s="97"/>
      <c r="H381" s="192">
        <f t="shared" si="45"/>
        <v>0</v>
      </c>
      <c r="I381" s="151"/>
      <c r="J381" s="152"/>
      <c r="K381" s="153"/>
      <c r="L381" s="152"/>
      <c r="M381" s="154"/>
      <c r="N381" s="122"/>
      <c r="O381" s="122"/>
      <c r="P381" s="123"/>
      <c r="Q381" s="123"/>
      <c r="R381" s="12"/>
      <c r="S381" s="12"/>
      <c r="T381" s="13"/>
      <c r="V381" s="27"/>
    </row>
    <row r="382" spans="2:22" s="7" customFormat="1" ht="49.5" customHeight="1">
      <c r="B382" s="204" t="s">
        <v>178</v>
      </c>
      <c r="C382" s="107">
        <f t="shared" si="46"/>
        <v>7</v>
      </c>
      <c r="D382" s="116" t="s">
        <v>114</v>
      </c>
      <c r="E382" s="97"/>
      <c r="F382" s="97"/>
      <c r="G382" s="97"/>
      <c r="H382" s="192">
        <f t="shared" si="45"/>
        <v>0</v>
      </c>
      <c r="I382" s="151"/>
      <c r="J382" s="152"/>
      <c r="K382" s="153"/>
      <c r="L382" s="152"/>
      <c r="M382" s="154"/>
      <c r="N382" s="122"/>
      <c r="O382" s="122"/>
      <c r="P382" s="123"/>
      <c r="Q382" s="123"/>
      <c r="R382" s="10"/>
      <c r="S382" s="10"/>
      <c r="T382" s="11"/>
      <c r="V382" s="27"/>
    </row>
    <row r="383" spans="2:22" s="7" customFormat="1" ht="49.5" customHeight="1">
      <c r="B383" s="204" t="s">
        <v>178</v>
      </c>
      <c r="C383" s="107">
        <f t="shared" si="46"/>
        <v>8</v>
      </c>
      <c r="D383" s="116" t="s">
        <v>114</v>
      </c>
      <c r="E383" s="97"/>
      <c r="F383" s="97"/>
      <c r="G383" s="97"/>
      <c r="H383" s="192">
        <f t="shared" si="45"/>
        <v>0</v>
      </c>
      <c r="I383" s="151"/>
      <c r="J383" s="152"/>
      <c r="K383" s="153"/>
      <c r="L383" s="152"/>
      <c r="M383" s="154"/>
      <c r="N383" s="122"/>
      <c r="O383" s="122"/>
      <c r="P383" s="123"/>
      <c r="Q383" s="123"/>
      <c r="R383" s="12"/>
      <c r="S383" s="12"/>
      <c r="T383" s="13"/>
      <c r="V383" s="27"/>
    </row>
    <row r="384" spans="2:22" s="7" customFormat="1" ht="49.5" customHeight="1">
      <c r="B384" s="204" t="s">
        <v>178</v>
      </c>
      <c r="C384" s="107">
        <f t="shared" si="46"/>
        <v>9</v>
      </c>
      <c r="D384" s="116" t="s">
        <v>114</v>
      </c>
      <c r="E384" s="97"/>
      <c r="F384" s="97"/>
      <c r="G384" s="97"/>
      <c r="H384" s="192">
        <f t="shared" si="45"/>
        <v>0</v>
      </c>
      <c r="I384" s="151"/>
      <c r="J384" s="152"/>
      <c r="K384" s="153"/>
      <c r="L384" s="152"/>
      <c r="M384" s="154"/>
      <c r="N384" s="122"/>
      <c r="O384" s="122"/>
      <c r="P384" s="123"/>
      <c r="Q384" s="123"/>
      <c r="R384" s="12"/>
      <c r="S384" s="12"/>
      <c r="T384" s="13"/>
      <c r="V384" s="27"/>
    </row>
    <row r="385" spans="2:22" s="7" customFormat="1" ht="49.5" customHeight="1">
      <c r="B385" s="204" t="s">
        <v>178</v>
      </c>
      <c r="C385" s="107">
        <f t="shared" si="46"/>
        <v>10</v>
      </c>
      <c r="D385" s="116" t="s">
        <v>114</v>
      </c>
      <c r="E385" s="97"/>
      <c r="F385" s="97"/>
      <c r="G385" s="97"/>
      <c r="H385" s="192">
        <f t="shared" si="45"/>
        <v>0</v>
      </c>
      <c r="I385" s="151"/>
      <c r="J385" s="152"/>
      <c r="K385" s="153"/>
      <c r="L385" s="152"/>
      <c r="M385" s="154"/>
      <c r="N385" s="122"/>
      <c r="O385" s="122"/>
      <c r="P385" s="123"/>
      <c r="Q385" s="123"/>
      <c r="R385" s="12"/>
      <c r="S385" s="12"/>
      <c r="T385" s="13"/>
      <c r="V385" s="27"/>
    </row>
    <row r="386" spans="2:22" s="7" customFormat="1" ht="49.5" customHeight="1">
      <c r="B386" s="204" t="s">
        <v>178</v>
      </c>
      <c r="C386" s="107">
        <f t="shared" si="46"/>
        <v>11</v>
      </c>
      <c r="D386" s="116" t="s">
        <v>114</v>
      </c>
      <c r="E386" s="97"/>
      <c r="F386" s="97"/>
      <c r="G386" s="97"/>
      <c r="H386" s="192">
        <f t="shared" si="45"/>
        <v>0</v>
      </c>
      <c r="I386" s="151"/>
      <c r="J386" s="152"/>
      <c r="K386" s="153"/>
      <c r="L386" s="152"/>
      <c r="M386" s="154"/>
      <c r="N386" s="122"/>
      <c r="O386" s="122"/>
      <c r="P386" s="123"/>
      <c r="Q386" s="123"/>
      <c r="R386" s="12"/>
      <c r="S386" s="12"/>
      <c r="T386" s="13"/>
      <c r="V386" s="27"/>
    </row>
    <row r="387" spans="2:22" s="7" customFormat="1" ht="49.5" customHeight="1">
      <c r="B387" s="204" t="s">
        <v>178</v>
      </c>
      <c r="C387" s="107">
        <f t="shared" si="46"/>
        <v>12</v>
      </c>
      <c r="D387" s="116" t="s">
        <v>114</v>
      </c>
      <c r="E387" s="97"/>
      <c r="F387" s="97"/>
      <c r="G387" s="97"/>
      <c r="H387" s="192">
        <f t="shared" si="44"/>
        <v>0</v>
      </c>
      <c r="I387" s="151"/>
      <c r="J387" s="152"/>
      <c r="K387" s="153"/>
      <c r="L387" s="152"/>
      <c r="M387" s="154"/>
      <c r="N387" s="122"/>
      <c r="O387" s="122"/>
      <c r="P387" s="123"/>
      <c r="Q387" s="123"/>
      <c r="R387" s="10"/>
      <c r="S387" s="10"/>
      <c r="T387" s="11"/>
      <c r="V387" s="27"/>
    </row>
    <row r="388" spans="2:22" s="7" customFormat="1" ht="49.5" customHeight="1">
      <c r="B388" s="204" t="s">
        <v>178</v>
      </c>
      <c r="C388" s="107">
        <f t="shared" si="46"/>
        <v>13</v>
      </c>
      <c r="D388" s="116" t="s">
        <v>114</v>
      </c>
      <c r="E388" s="97"/>
      <c r="F388" s="97"/>
      <c r="G388" s="97"/>
      <c r="H388" s="192">
        <f t="shared" si="44"/>
        <v>0</v>
      </c>
      <c r="I388" s="151"/>
      <c r="J388" s="152"/>
      <c r="K388" s="153"/>
      <c r="L388" s="152"/>
      <c r="M388" s="154"/>
      <c r="N388" s="122"/>
      <c r="O388" s="122"/>
      <c r="P388" s="123"/>
      <c r="Q388" s="123"/>
      <c r="R388" s="12"/>
      <c r="S388" s="12"/>
      <c r="T388" s="13"/>
      <c r="V388" s="27"/>
    </row>
    <row r="389" spans="2:22" s="7" customFormat="1" ht="49.5" customHeight="1">
      <c r="B389" s="204" t="s">
        <v>178</v>
      </c>
      <c r="C389" s="107">
        <f t="shared" si="46"/>
        <v>14</v>
      </c>
      <c r="D389" s="116" t="s">
        <v>114</v>
      </c>
      <c r="E389" s="97"/>
      <c r="F389" s="97"/>
      <c r="G389" s="97"/>
      <c r="H389" s="192">
        <f t="shared" si="44"/>
        <v>0</v>
      </c>
      <c r="I389" s="151"/>
      <c r="J389" s="152"/>
      <c r="K389" s="153"/>
      <c r="L389" s="152"/>
      <c r="M389" s="154"/>
      <c r="N389" s="122"/>
      <c r="O389" s="122"/>
      <c r="P389" s="123"/>
      <c r="Q389" s="123"/>
      <c r="R389" s="12"/>
      <c r="S389" s="12"/>
      <c r="T389" s="13"/>
      <c r="V389" s="27"/>
    </row>
    <row r="390" spans="2:22" s="7" customFormat="1" ht="49.5" customHeight="1">
      <c r="B390" s="204" t="s">
        <v>178</v>
      </c>
      <c r="C390" s="107">
        <f t="shared" si="46"/>
        <v>15</v>
      </c>
      <c r="D390" s="116" t="s">
        <v>114</v>
      </c>
      <c r="E390" s="97"/>
      <c r="F390" s="97"/>
      <c r="G390" s="97"/>
      <c r="H390" s="192">
        <f t="shared" si="44"/>
        <v>0</v>
      </c>
      <c r="I390" s="151"/>
      <c r="J390" s="152"/>
      <c r="K390" s="153"/>
      <c r="L390" s="152"/>
      <c r="M390" s="154"/>
      <c r="N390" s="122"/>
      <c r="O390" s="122"/>
      <c r="P390" s="123"/>
      <c r="Q390" s="123"/>
      <c r="R390" s="12"/>
      <c r="S390" s="12"/>
      <c r="T390" s="13"/>
      <c r="V390" s="27"/>
    </row>
    <row r="391" spans="2:22" s="7" customFormat="1" ht="49.5" customHeight="1">
      <c r="B391" s="204" t="s">
        <v>178</v>
      </c>
      <c r="C391" s="107">
        <f t="shared" si="46"/>
        <v>16</v>
      </c>
      <c r="D391" s="116" t="s">
        <v>114</v>
      </c>
      <c r="E391" s="97"/>
      <c r="F391" s="97"/>
      <c r="G391" s="97"/>
      <c r="H391" s="192">
        <f t="shared" si="44"/>
        <v>0</v>
      </c>
      <c r="I391" s="151"/>
      <c r="J391" s="152"/>
      <c r="K391" s="153"/>
      <c r="L391" s="152"/>
      <c r="M391" s="154"/>
      <c r="N391" s="122"/>
      <c r="O391" s="122"/>
      <c r="P391" s="123"/>
      <c r="Q391" s="123"/>
      <c r="R391" s="12"/>
      <c r="S391" s="12"/>
      <c r="T391" s="13"/>
      <c r="V391" s="27"/>
    </row>
    <row r="392" spans="2:22" s="7" customFormat="1" ht="49.5" customHeight="1">
      <c r="B392" s="204" t="s">
        <v>178</v>
      </c>
      <c r="C392" s="107">
        <f t="shared" si="46"/>
        <v>17</v>
      </c>
      <c r="D392" s="116" t="s">
        <v>114</v>
      </c>
      <c r="E392" s="97"/>
      <c r="F392" s="97"/>
      <c r="G392" s="97"/>
      <c r="H392" s="192">
        <f t="shared" si="44"/>
        <v>0</v>
      </c>
      <c r="I392" s="151"/>
      <c r="J392" s="152"/>
      <c r="K392" s="153"/>
      <c r="L392" s="152"/>
      <c r="M392" s="154"/>
      <c r="N392" s="122"/>
      <c r="O392" s="122"/>
      <c r="P392" s="123"/>
      <c r="Q392" s="123"/>
      <c r="R392" s="10"/>
      <c r="S392" s="10"/>
      <c r="T392" s="11"/>
      <c r="V392" s="27"/>
    </row>
    <row r="393" spans="2:22" s="7" customFormat="1" ht="49.5" customHeight="1">
      <c r="B393" s="204" t="s">
        <v>178</v>
      </c>
      <c r="C393" s="107">
        <f t="shared" si="46"/>
        <v>18</v>
      </c>
      <c r="D393" s="116" t="s">
        <v>114</v>
      </c>
      <c r="E393" s="97"/>
      <c r="F393" s="97"/>
      <c r="G393" s="97"/>
      <c r="H393" s="192">
        <f t="shared" si="44"/>
        <v>0</v>
      </c>
      <c r="I393" s="151"/>
      <c r="J393" s="152"/>
      <c r="K393" s="153"/>
      <c r="L393" s="152"/>
      <c r="M393" s="154"/>
      <c r="N393" s="122"/>
      <c r="O393" s="122"/>
      <c r="P393" s="123"/>
      <c r="Q393" s="123"/>
      <c r="R393" s="12"/>
      <c r="S393" s="12"/>
      <c r="T393" s="13"/>
      <c r="V393" s="27"/>
    </row>
    <row r="394" spans="2:22" s="7" customFormat="1" ht="49.5" customHeight="1">
      <c r="B394" s="204" t="s">
        <v>178</v>
      </c>
      <c r="C394" s="107">
        <f t="shared" si="46"/>
        <v>19</v>
      </c>
      <c r="D394" s="116" t="s">
        <v>114</v>
      </c>
      <c r="E394" s="97"/>
      <c r="F394" s="97"/>
      <c r="G394" s="97"/>
      <c r="H394" s="192">
        <f t="shared" si="44"/>
        <v>0</v>
      </c>
      <c r="I394" s="151"/>
      <c r="J394" s="152"/>
      <c r="K394" s="153"/>
      <c r="L394" s="152"/>
      <c r="M394" s="154"/>
      <c r="N394" s="122"/>
      <c r="O394" s="122"/>
      <c r="P394" s="123"/>
      <c r="Q394" s="123"/>
      <c r="R394" s="12"/>
      <c r="S394" s="12"/>
      <c r="T394" s="13"/>
      <c r="V394" s="27"/>
    </row>
    <row r="395" spans="2:22" s="7" customFormat="1" ht="49.5" customHeight="1">
      <c r="B395" s="204" t="s">
        <v>178</v>
      </c>
      <c r="C395" s="107">
        <f t="shared" si="46"/>
        <v>20</v>
      </c>
      <c r="D395" s="116" t="s">
        <v>114</v>
      </c>
      <c r="E395" s="97"/>
      <c r="F395" s="97"/>
      <c r="G395" s="97"/>
      <c r="H395" s="192">
        <f t="shared" si="44"/>
        <v>0</v>
      </c>
      <c r="I395" s="151"/>
      <c r="J395" s="152"/>
      <c r="K395" s="153"/>
      <c r="L395" s="152"/>
      <c r="M395" s="154"/>
      <c r="N395" s="122"/>
      <c r="O395" s="122"/>
      <c r="P395" s="123"/>
      <c r="Q395" s="123"/>
      <c r="R395" s="12"/>
      <c r="S395" s="12"/>
      <c r="T395" s="13"/>
      <c r="V395" s="27"/>
    </row>
    <row r="396" spans="2:22" s="7" customFormat="1" ht="49.5" customHeight="1">
      <c r="B396" s="204" t="s">
        <v>178</v>
      </c>
      <c r="C396" s="107">
        <f t="shared" si="46"/>
        <v>21</v>
      </c>
      <c r="D396" s="116" t="s">
        <v>114</v>
      </c>
      <c r="E396" s="97"/>
      <c r="F396" s="97"/>
      <c r="G396" s="97"/>
      <c r="H396" s="192">
        <f t="shared" si="44"/>
        <v>0</v>
      </c>
      <c r="I396" s="151"/>
      <c r="J396" s="152"/>
      <c r="K396" s="153"/>
      <c r="L396" s="152"/>
      <c r="M396" s="154"/>
      <c r="N396" s="122"/>
      <c r="O396" s="122"/>
      <c r="P396" s="123"/>
      <c r="Q396" s="123"/>
      <c r="R396" s="12"/>
      <c r="S396" s="12"/>
      <c r="T396" s="13"/>
      <c r="V396" s="27"/>
    </row>
    <row r="397" spans="2:22" s="7" customFormat="1" ht="49.5" customHeight="1">
      <c r="B397" s="204" t="s">
        <v>178</v>
      </c>
      <c r="C397" s="107">
        <f t="shared" si="46"/>
        <v>22</v>
      </c>
      <c r="D397" s="116" t="s">
        <v>114</v>
      </c>
      <c r="E397" s="97"/>
      <c r="F397" s="97"/>
      <c r="G397" s="97"/>
      <c r="H397" s="192">
        <f t="shared" ref="H397:H401" si="47">IF(L397&lt;=0,I397*J397,I397*J397*L397)</f>
        <v>0</v>
      </c>
      <c r="I397" s="151"/>
      <c r="J397" s="152"/>
      <c r="K397" s="153"/>
      <c r="L397" s="152"/>
      <c r="M397" s="154"/>
      <c r="N397" s="122"/>
      <c r="O397" s="122"/>
      <c r="P397" s="123"/>
      <c r="Q397" s="123"/>
      <c r="R397" s="10"/>
      <c r="S397" s="10"/>
      <c r="T397" s="11"/>
      <c r="V397" s="27"/>
    </row>
    <row r="398" spans="2:22" s="7" customFormat="1" ht="49.5" customHeight="1">
      <c r="B398" s="204" t="s">
        <v>178</v>
      </c>
      <c r="C398" s="107">
        <f t="shared" si="46"/>
        <v>23</v>
      </c>
      <c r="D398" s="116" t="s">
        <v>114</v>
      </c>
      <c r="E398" s="97"/>
      <c r="F398" s="97"/>
      <c r="G398" s="97"/>
      <c r="H398" s="192">
        <f t="shared" si="47"/>
        <v>0</v>
      </c>
      <c r="I398" s="151"/>
      <c r="J398" s="152"/>
      <c r="K398" s="153"/>
      <c r="L398" s="152"/>
      <c r="M398" s="154"/>
      <c r="N398" s="122"/>
      <c r="O398" s="122"/>
      <c r="P398" s="123"/>
      <c r="Q398" s="123"/>
      <c r="R398" s="12"/>
      <c r="S398" s="12"/>
      <c r="T398" s="13"/>
      <c r="V398" s="27"/>
    </row>
    <row r="399" spans="2:22" s="7" customFormat="1" ht="49.5" customHeight="1">
      <c r="B399" s="204" t="s">
        <v>178</v>
      </c>
      <c r="C399" s="107">
        <f t="shared" si="46"/>
        <v>24</v>
      </c>
      <c r="D399" s="116" t="s">
        <v>114</v>
      </c>
      <c r="E399" s="97"/>
      <c r="F399" s="97"/>
      <c r="G399" s="97"/>
      <c r="H399" s="192">
        <f t="shared" si="47"/>
        <v>0</v>
      </c>
      <c r="I399" s="151"/>
      <c r="J399" s="152"/>
      <c r="K399" s="153"/>
      <c r="L399" s="152"/>
      <c r="M399" s="154"/>
      <c r="N399" s="122"/>
      <c r="O399" s="122"/>
      <c r="P399" s="123"/>
      <c r="Q399" s="123"/>
      <c r="R399" s="12"/>
      <c r="S399" s="12"/>
      <c r="T399" s="13"/>
      <c r="V399" s="27"/>
    </row>
    <row r="400" spans="2:22" s="7" customFormat="1" ht="49.5" customHeight="1">
      <c r="B400" s="204" t="s">
        <v>178</v>
      </c>
      <c r="C400" s="107">
        <f t="shared" si="46"/>
        <v>25</v>
      </c>
      <c r="D400" s="116" t="s">
        <v>114</v>
      </c>
      <c r="E400" s="97"/>
      <c r="F400" s="97"/>
      <c r="G400" s="97"/>
      <c r="H400" s="192">
        <f t="shared" si="47"/>
        <v>0</v>
      </c>
      <c r="I400" s="151"/>
      <c r="J400" s="152"/>
      <c r="K400" s="153"/>
      <c r="L400" s="152"/>
      <c r="M400" s="154"/>
      <c r="N400" s="122"/>
      <c r="O400" s="122"/>
      <c r="P400" s="123"/>
      <c r="Q400" s="123"/>
      <c r="R400" s="12"/>
      <c r="S400" s="12"/>
      <c r="T400" s="13"/>
      <c r="V400" s="27"/>
    </row>
    <row r="401" spans="2:22" s="7" customFormat="1" ht="49.5" customHeight="1">
      <c r="B401" s="204" t="s">
        <v>178</v>
      </c>
      <c r="C401" s="107">
        <f t="shared" si="46"/>
        <v>26</v>
      </c>
      <c r="D401" s="116" t="s">
        <v>114</v>
      </c>
      <c r="E401" s="97"/>
      <c r="F401" s="97"/>
      <c r="G401" s="97"/>
      <c r="H401" s="192">
        <f t="shared" si="47"/>
        <v>0</v>
      </c>
      <c r="I401" s="151"/>
      <c r="J401" s="152"/>
      <c r="K401" s="153"/>
      <c r="L401" s="152"/>
      <c r="M401" s="154"/>
      <c r="N401" s="122"/>
      <c r="O401" s="122"/>
      <c r="P401" s="123"/>
      <c r="Q401" s="123"/>
      <c r="R401" s="12"/>
      <c r="S401" s="12"/>
      <c r="T401" s="13"/>
      <c r="V401" s="27"/>
    </row>
    <row r="402" spans="2:22" s="7" customFormat="1" ht="49.5" customHeight="1">
      <c r="B402" s="204" t="s">
        <v>178</v>
      </c>
      <c r="C402" s="107">
        <f t="shared" si="46"/>
        <v>27</v>
      </c>
      <c r="D402" s="116" t="s">
        <v>114</v>
      </c>
      <c r="E402" s="97"/>
      <c r="F402" s="97"/>
      <c r="G402" s="97"/>
      <c r="H402" s="192">
        <f t="shared" si="44"/>
        <v>0</v>
      </c>
      <c r="I402" s="151"/>
      <c r="J402" s="152"/>
      <c r="K402" s="153"/>
      <c r="L402" s="152"/>
      <c r="M402" s="154"/>
      <c r="N402" s="122"/>
      <c r="O402" s="122"/>
      <c r="P402" s="123"/>
      <c r="Q402" s="123"/>
      <c r="R402" s="12"/>
      <c r="S402" s="12"/>
      <c r="T402" s="13"/>
      <c r="V402" s="27"/>
    </row>
    <row r="403" spans="2:22" s="7" customFormat="1" ht="49.5" customHeight="1">
      <c r="B403" s="204" t="s">
        <v>178</v>
      </c>
      <c r="C403" s="107">
        <f t="shared" si="46"/>
        <v>28</v>
      </c>
      <c r="D403" s="116" t="s">
        <v>114</v>
      </c>
      <c r="E403" s="97"/>
      <c r="F403" s="97"/>
      <c r="G403" s="97"/>
      <c r="H403" s="192">
        <f t="shared" si="44"/>
        <v>0</v>
      </c>
      <c r="I403" s="151"/>
      <c r="J403" s="152"/>
      <c r="K403" s="153"/>
      <c r="L403" s="152"/>
      <c r="M403" s="154"/>
      <c r="N403" s="122"/>
      <c r="O403" s="122"/>
      <c r="P403" s="123"/>
      <c r="Q403" s="123"/>
      <c r="R403" s="12"/>
      <c r="S403" s="12"/>
      <c r="T403" s="13"/>
      <c r="V403" s="27"/>
    </row>
    <row r="404" spans="2:22" s="7" customFormat="1" ht="49.5" customHeight="1">
      <c r="B404" s="204" t="s">
        <v>178</v>
      </c>
      <c r="C404" s="107">
        <f t="shared" si="46"/>
        <v>29</v>
      </c>
      <c r="D404" s="116" t="s">
        <v>114</v>
      </c>
      <c r="E404" s="97"/>
      <c r="F404" s="97"/>
      <c r="G404" s="97"/>
      <c r="H404" s="192">
        <f t="shared" si="44"/>
        <v>0</v>
      </c>
      <c r="I404" s="151"/>
      <c r="J404" s="152"/>
      <c r="K404" s="153"/>
      <c r="L404" s="152"/>
      <c r="M404" s="154"/>
      <c r="N404" s="122"/>
      <c r="O404" s="122"/>
      <c r="P404" s="123"/>
      <c r="Q404" s="123"/>
      <c r="R404" s="10"/>
      <c r="S404" s="10"/>
      <c r="T404" s="11"/>
      <c r="V404" s="27"/>
    </row>
    <row r="405" spans="2:22" s="7" customFormat="1" ht="49.5" customHeight="1" thickBot="1">
      <c r="B405" s="205" t="s">
        <v>178</v>
      </c>
      <c r="C405" s="103">
        <f t="shared" si="46"/>
        <v>30</v>
      </c>
      <c r="D405" s="30" t="s">
        <v>114</v>
      </c>
      <c r="E405" s="99"/>
      <c r="F405" s="99"/>
      <c r="G405" s="99"/>
      <c r="H405" s="26">
        <f t="shared" si="44"/>
        <v>0</v>
      </c>
      <c r="I405" s="156"/>
      <c r="J405" s="157"/>
      <c r="K405" s="158"/>
      <c r="L405" s="157"/>
      <c r="M405" s="160"/>
      <c r="N405" s="124"/>
      <c r="O405" s="124"/>
      <c r="P405" s="125"/>
      <c r="Q405" s="125"/>
      <c r="R405" s="12"/>
      <c r="S405" s="12"/>
      <c r="T405" s="13"/>
      <c r="V405" s="27"/>
    </row>
    <row r="406" spans="2:22" s="7" customFormat="1" ht="49.5" customHeight="1" thickTop="1" thickBot="1">
      <c r="B406" s="206" t="s">
        <v>94</v>
      </c>
      <c r="C406" s="17"/>
      <c r="D406" s="117"/>
      <c r="E406" s="200"/>
      <c r="F406" s="200"/>
      <c r="G406" s="200"/>
      <c r="H406" s="18">
        <f>SUM(H376:H405)</f>
        <v>0</v>
      </c>
      <c r="I406" s="170"/>
      <c r="J406" s="171"/>
      <c r="K406" s="171"/>
      <c r="L406" s="171"/>
      <c r="M406" s="171"/>
      <c r="N406" s="130"/>
      <c r="O406" s="130"/>
      <c r="P406" s="131"/>
      <c r="Q406" s="131"/>
      <c r="R406" s="8"/>
      <c r="S406" s="8"/>
      <c r="T406" s="9"/>
    </row>
    <row r="407" spans="2:22" s="7" customFormat="1" ht="49.5" customHeight="1" thickTop="1">
      <c r="B407" s="207" t="s">
        <v>139</v>
      </c>
      <c r="C407" s="104">
        <v>1</v>
      </c>
      <c r="D407" s="29" t="s">
        <v>114</v>
      </c>
      <c r="E407" s="96"/>
      <c r="F407" s="96"/>
      <c r="G407" s="96"/>
      <c r="H407" s="194">
        <f t="shared" ref="H407:H436" si="48">IF(L407&lt;=0,I407*J407,I407*J407*L407)</f>
        <v>0</v>
      </c>
      <c r="I407" s="145"/>
      <c r="J407" s="146"/>
      <c r="K407" s="147"/>
      <c r="L407" s="148"/>
      <c r="M407" s="149"/>
      <c r="N407" s="120"/>
      <c r="O407" s="120"/>
      <c r="P407" s="121"/>
      <c r="Q407" s="121"/>
      <c r="R407" s="8"/>
      <c r="S407" s="8"/>
      <c r="T407" s="9"/>
      <c r="V407" s="27"/>
    </row>
    <row r="408" spans="2:22" s="7" customFormat="1" ht="49.5" customHeight="1">
      <c r="B408" s="204" t="s">
        <v>139</v>
      </c>
      <c r="C408" s="110">
        <f>C407+1</f>
        <v>2</v>
      </c>
      <c r="D408" s="118" t="s">
        <v>114</v>
      </c>
      <c r="E408" s="97"/>
      <c r="F408" s="97"/>
      <c r="G408" s="97"/>
      <c r="H408" s="195">
        <f t="shared" ref="H408:H417" si="49">IF(L408&lt;=0,I408*J408,I408*J408*L408)</f>
        <v>0</v>
      </c>
      <c r="I408" s="151"/>
      <c r="J408" s="152"/>
      <c r="K408" s="153"/>
      <c r="L408" s="152"/>
      <c r="M408" s="154"/>
      <c r="N408" s="122"/>
      <c r="O408" s="122"/>
      <c r="P408" s="123"/>
      <c r="Q408" s="123"/>
      <c r="R408" s="10"/>
      <c r="S408" s="10"/>
      <c r="T408" s="11"/>
      <c r="V408" s="27"/>
    </row>
    <row r="409" spans="2:22" s="7" customFormat="1" ht="49.5" customHeight="1">
      <c r="B409" s="204" t="s">
        <v>139</v>
      </c>
      <c r="C409" s="110">
        <f t="shared" ref="C409:C436" si="50">C408+1</f>
        <v>3</v>
      </c>
      <c r="D409" s="118" t="s">
        <v>114</v>
      </c>
      <c r="E409" s="97"/>
      <c r="F409" s="97"/>
      <c r="G409" s="97"/>
      <c r="H409" s="195">
        <f t="shared" si="49"/>
        <v>0</v>
      </c>
      <c r="I409" s="151"/>
      <c r="J409" s="152"/>
      <c r="K409" s="153"/>
      <c r="L409" s="152"/>
      <c r="M409" s="154"/>
      <c r="N409" s="122"/>
      <c r="O409" s="122"/>
      <c r="P409" s="123"/>
      <c r="Q409" s="123"/>
      <c r="R409" s="12"/>
      <c r="S409" s="12"/>
      <c r="T409" s="13"/>
      <c r="V409" s="27"/>
    </row>
    <row r="410" spans="2:22" s="7" customFormat="1" ht="49.5" customHeight="1">
      <c r="B410" s="204" t="s">
        <v>139</v>
      </c>
      <c r="C410" s="110">
        <f t="shared" si="50"/>
        <v>4</v>
      </c>
      <c r="D410" s="118" t="s">
        <v>114</v>
      </c>
      <c r="E410" s="97"/>
      <c r="F410" s="97"/>
      <c r="G410" s="97"/>
      <c r="H410" s="195">
        <f t="shared" si="49"/>
        <v>0</v>
      </c>
      <c r="I410" s="151"/>
      <c r="J410" s="152"/>
      <c r="K410" s="153"/>
      <c r="L410" s="152"/>
      <c r="M410" s="154"/>
      <c r="N410" s="122"/>
      <c r="O410" s="122"/>
      <c r="P410" s="123"/>
      <c r="Q410" s="123"/>
      <c r="R410" s="12"/>
      <c r="S410" s="12"/>
      <c r="T410" s="13"/>
      <c r="V410" s="27"/>
    </row>
    <row r="411" spans="2:22" s="7" customFormat="1" ht="49.5" customHeight="1">
      <c r="B411" s="204" t="s">
        <v>139</v>
      </c>
      <c r="C411" s="110">
        <f t="shared" si="50"/>
        <v>5</v>
      </c>
      <c r="D411" s="118" t="s">
        <v>114</v>
      </c>
      <c r="E411" s="97"/>
      <c r="F411" s="97"/>
      <c r="G411" s="97"/>
      <c r="H411" s="195">
        <f t="shared" si="49"/>
        <v>0</v>
      </c>
      <c r="I411" s="151"/>
      <c r="J411" s="152"/>
      <c r="K411" s="153"/>
      <c r="L411" s="152"/>
      <c r="M411" s="154"/>
      <c r="N411" s="122"/>
      <c r="O411" s="122"/>
      <c r="P411" s="123"/>
      <c r="Q411" s="123"/>
      <c r="R411" s="12"/>
      <c r="S411" s="12"/>
      <c r="T411" s="13"/>
      <c r="V411" s="27"/>
    </row>
    <row r="412" spans="2:22" s="7" customFormat="1" ht="49.5" customHeight="1">
      <c r="B412" s="204" t="s">
        <v>139</v>
      </c>
      <c r="C412" s="110">
        <f t="shared" si="50"/>
        <v>6</v>
      </c>
      <c r="D412" s="118" t="s">
        <v>114</v>
      </c>
      <c r="E412" s="97"/>
      <c r="F412" s="97"/>
      <c r="G412" s="97"/>
      <c r="H412" s="195">
        <f t="shared" si="49"/>
        <v>0</v>
      </c>
      <c r="I412" s="151"/>
      <c r="J412" s="152"/>
      <c r="K412" s="153"/>
      <c r="L412" s="152"/>
      <c r="M412" s="154"/>
      <c r="N412" s="122"/>
      <c r="O412" s="122"/>
      <c r="P412" s="123"/>
      <c r="Q412" s="123"/>
      <c r="R412" s="12"/>
      <c r="S412" s="12"/>
      <c r="T412" s="13"/>
      <c r="V412" s="27"/>
    </row>
    <row r="413" spans="2:22" s="7" customFormat="1" ht="49.5" customHeight="1">
      <c r="B413" s="204" t="s">
        <v>139</v>
      </c>
      <c r="C413" s="110">
        <f t="shared" si="50"/>
        <v>7</v>
      </c>
      <c r="D413" s="118" t="s">
        <v>114</v>
      </c>
      <c r="E413" s="97"/>
      <c r="F413" s="97"/>
      <c r="G413" s="97"/>
      <c r="H413" s="195">
        <f t="shared" si="49"/>
        <v>0</v>
      </c>
      <c r="I413" s="151"/>
      <c r="J413" s="152"/>
      <c r="K413" s="153"/>
      <c r="L413" s="152"/>
      <c r="M413" s="154"/>
      <c r="N413" s="122"/>
      <c r="O413" s="122"/>
      <c r="P413" s="123"/>
      <c r="Q413" s="123"/>
      <c r="R413" s="10"/>
      <c r="S413" s="10"/>
      <c r="T413" s="11"/>
      <c r="V413" s="27"/>
    </row>
    <row r="414" spans="2:22" s="7" customFormat="1" ht="49.5" customHeight="1">
      <c r="B414" s="204" t="s">
        <v>139</v>
      </c>
      <c r="C414" s="110">
        <f t="shared" si="50"/>
        <v>8</v>
      </c>
      <c r="D414" s="118" t="s">
        <v>114</v>
      </c>
      <c r="E414" s="97"/>
      <c r="F414" s="97"/>
      <c r="G414" s="97"/>
      <c r="H414" s="195">
        <f t="shared" si="49"/>
        <v>0</v>
      </c>
      <c r="I414" s="151"/>
      <c r="J414" s="152"/>
      <c r="K414" s="153"/>
      <c r="L414" s="152"/>
      <c r="M414" s="154"/>
      <c r="N414" s="122"/>
      <c r="O414" s="122"/>
      <c r="P414" s="123"/>
      <c r="Q414" s="123"/>
      <c r="R414" s="12"/>
      <c r="S414" s="12"/>
      <c r="T414" s="13"/>
      <c r="V414" s="27"/>
    </row>
    <row r="415" spans="2:22" s="7" customFormat="1" ht="49.5" customHeight="1">
      <c r="B415" s="204" t="s">
        <v>139</v>
      </c>
      <c r="C415" s="110">
        <f t="shared" si="50"/>
        <v>9</v>
      </c>
      <c r="D415" s="118" t="s">
        <v>114</v>
      </c>
      <c r="E415" s="97"/>
      <c r="F415" s="97"/>
      <c r="G415" s="97"/>
      <c r="H415" s="195">
        <f t="shared" si="49"/>
        <v>0</v>
      </c>
      <c r="I415" s="151"/>
      <c r="J415" s="152"/>
      <c r="K415" s="153"/>
      <c r="L415" s="152"/>
      <c r="M415" s="154"/>
      <c r="N415" s="122"/>
      <c r="O415" s="122"/>
      <c r="P415" s="123"/>
      <c r="Q415" s="123"/>
      <c r="R415" s="12"/>
      <c r="S415" s="12"/>
      <c r="T415" s="13"/>
      <c r="V415" s="27"/>
    </row>
    <row r="416" spans="2:22" s="7" customFormat="1" ht="49.5" customHeight="1">
      <c r="B416" s="204" t="s">
        <v>139</v>
      </c>
      <c r="C416" s="110">
        <f t="shared" si="50"/>
        <v>10</v>
      </c>
      <c r="D416" s="118" t="s">
        <v>114</v>
      </c>
      <c r="E416" s="97"/>
      <c r="F416" s="97"/>
      <c r="G416" s="97"/>
      <c r="H416" s="195">
        <f t="shared" si="49"/>
        <v>0</v>
      </c>
      <c r="I416" s="151"/>
      <c r="J416" s="152"/>
      <c r="K416" s="153"/>
      <c r="L416" s="152"/>
      <c r="M416" s="154"/>
      <c r="N416" s="122"/>
      <c r="O416" s="122"/>
      <c r="P416" s="123"/>
      <c r="Q416" s="123"/>
      <c r="R416" s="12"/>
      <c r="S416" s="12"/>
      <c r="T416" s="13"/>
      <c r="V416" s="27"/>
    </row>
    <row r="417" spans="2:22" s="7" customFormat="1" ht="49.5" customHeight="1">
      <c r="B417" s="204" t="s">
        <v>139</v>
      </c>
      <c r="C417" s="110">
        <f t="shared" si="50"/>
        <v>11</v>
      </c>
      <c r="D417" s="118" t="s">
        <v>114</v>
      </c>
      <c r="E417" s="97"/>
      <c r="F417" s="97"/>
      <c r="G417" s="97"/>
      <c r="H417" s="195">
        <f t="shared" si="49"/>
        <v>0</v>
      </c>
      <c r="I417" s="151"/>
      <c r="J417" s="152"/>
      <c r="K417" s="153"/>
      <c r="L417" s="152"/>
      <c r="M417" s="154"/>
      <c r="N417" s="122"/>
      <c r="O417" s="122"/>
      <c r="P417" s="123"/>
      <c r="Q417" s="123"/>
      <c r="R417" s="12"/>
      <c r="S417" s="12"/>
      <c r="T417" s="13"/>
      <c r="V417" s="27"/>
    </row>
    <row r="418" spans="2:22" s="7" customFormat="1" ht="49.5" customHeight="1">
      <c r="B418" s="204" t="s">
        <v>139</v>
      </c>
      <c r="C418" s="110">
        <f t="shared" si="50"/>
        <v>12</v>
      </c>
      <c r="D418" s="118" t="s">
        <v>114</v>
      </c>
      <c r="E418" s="97"/>
      <c r="F418" s="97"/>
      <c r="G418" s="97"/>
      <c r="H418" s="195">
        <f t="shared" si="48"/>
        <v>0</v>
      </c>
      <c r="I418" s="151"/>
      <c r="J418" s="152"/>
      <c r="K418" s="153"/>
      <c r="L418" s="152"/>
      <c r="M418" s="154"/>
      <c r="N418" s="122"/>
      <c r="O418" s="122"/>
      <c r="P418" s="123"/>
      <c r="Q418" s="123"/>
      <c r="R418" s="10"/>
      <c r="S418" s="10"/>
      <c r="T418" s="11"/>
      <c r="V418" s="27"/>
    </row>
    <row r="419" spans="2:22" s="7" customFormat="1" ht="49.5" customHeight="1">
      <c r="B419" s="204" t="s">
        <v>139</v>
      </c>
      <c r="C419" s="110">
        <f t="shared" si="50"/>
        <v>13</v>
      </c>
      <c r="D419" s="118" t="s">
        <v>114</v>
      </c>
      <c r="E419" s="97"/>
      <c r="F419" s="97"/>
      <c r="G419" s="97"/>
      <c r="H419" s="195">
        <f t="shared" si="48"/>
        <v>0</v>
      </c>
      <c r="I419" s="151"/>
      <c r="J419" s="152"/>
      <c r="K419" s="153"/>
      <c r="L419" s="152"/>
      <c r="M419" s="154"/>
      <c r="N419" s="122"/>
      <c r="O419" s="122"/>
      <c r="P419" s="123"/>
      <c r="Q419" s="123"/>
      <c r="R419" s="12"/>
      <c r="S419" s="12"/>
      <c r="T419" s="13"/>
      <c r="V419" s="27"/>
    </row>
    <row r="420" spans="2:22" s="7" customFormat="1" ht="49.5" customHeight="1">
      <c r="B420" s="204" t="s">
        <v>139</v>
      </c>
      <c r="C420" s="110">
        <f t="shared" si="50"/>
        <v>14</v>
      </c>
      <c r="D420" s="118" t="s">
        <v>114</v>
      </c>
      <c r="E420" s="97"/>
      <c r="F420" s="97"/>
      <c r="G420" s="97"/>
      <c r="H420" s="195">
        <f t="shared" si="48"/>
        <v>0</v>
      </c>
      <c r="I420" s="151"/>
      <c r="J420" s="152"/>
      <c r="K420" s="153"/>
      <c r="L420" s="152"/>
      <c r="M420" s="154"/>
      <c r="N420" s="122"/>
      <c r="O420" s="122"/>
      <c r="P420" s="123"/>
      <c r="Q420" s="123"/>
      <c r="R420" s="12"/>
      <c r="S420" s="12"/>
      <c r="T420" s="13"/>
      <c r="V420" s="27"/>
    </row>
    <row r="421" spans="2:22" s="7" customFormat="1" ht="49.5" customHeight="1">
      <c r="B421" s="204" t="s">
        <v>139</v>
      </c>
      <c r="C421" s="110">
        <f t="shared" si="50"/>
        <v>15</v>
      </c>
      <c r="D421" s="118" t="s">
        <v>114</v>
      </c>
      <c r="E421" s="97"/>
      <c r="F421" s="97"/>
      <c r="G421" s="97"/>
      <c r="H421" s="195">
        <f t="shared" si="48"/>
        <v>0</v>
      </c>
      <c r="I421" s="151"/>
      <c r="J421" s="152"/>
      <c r="K421" s="153"/>
      <c r="L421" s="152"/>
      <c r="M421" s="154"/>
      <c r="N421" s="122"/>
      <c r="O421" s="122"/>
      <c r="P421" s="123"/>
      <c r="Q421" s="123"/>
      <c r="R421" s="12"/>
      <c r="S421" s="12"/>
      <c r="T421" s="13"/>
      <c r="V421" s="27"/>
    </row>
    <row r="422" spans="2:22" s="7" customFormat="1" ht="49.5" customHeight="1">
      <c r="B422" s="204" t="s">
        <v>139</v>
      </c>
      <c r="C422" s="110">
        <f t="shared" si="50"/>
        <v>16</v>
      </c>
      <c r="D422" s="118" t="s">
        <v>114</v>
      </c>
      <c r="E422" s="97"/>
      <c r="F422" s="97"/>
      <c r="G422" s="97"/>
      <c r="H422" s="195">
        <f t="shared" si="48"/>
        <v>0</v>
      </c>
      <c r="I422" s="151"/>
      <c r="J422" s="152"/>
      <c r="K422" s="153"/>
      <c r="L422" s="152"/>
      <c r="M422" s="154"/>
      <c r="N422" s="122"/>
      <c r="O422" s="122"/>
      <c r="P422" s="123"/>
      <c r="Q422" s="123"/>
      <c r="R422" s="12"/>
      <c r="S422" s="12"/>
      <c r="T422" s="13"/>
      <c r="V422" s="27"/>
    </row>
    <row r="423" spans="2:22" s="7" customFormat="1" ht="49.5" customHeight="1">
      <c r="B423" s="204" t="s">
        <v>139</v>
      </c>
      <c r="C423" s="110">
        <f t="shared" si="50"/>
        <v>17</v>
      </c>
      <c r="D423" s="118" t="s">
        <v>114</v>
      </c>
      <c r="E423" s="97"/>
      <c r="F423" s="97"/>
      <c r="G423" s="97"/>
      <c r="H423" s="195">
        <f t="shared" ref="H423:H427" si="51">IF(L423&lt;=0,I423*J423,I423*J423*L423)</f>
        <v>0</v>
      </c>
      <c r="I423" s="151"/>
      <c r="J423" s="152"/>
      <c r="K423" s="153"/>
      <c r="L423" s="152"/>
      <c r="M423" s="154"/>
      <c r="N423" s="122"/>
      <c r="O423" s="122"/>
      <c r="P423" s="123"/>
      <c r="Q423" s="123"/>
      <c r="R423" s="10"/>
      <c r="S423" s="10"/>
      <c r="T423" s="11"/>
      <c r="V423" s="27"/>
    </row>
    <row r="424" spans="2:22" s="7" customFormat="1" ht="49.5" customHeight="1">
      <c r="B424" s="204" t="s">
        <v>139</v>
      </c>
      <c r="C424" s="110">
        <f t="shared" si="50"/>
        <v>18</v>
      </c>
      <c r="D424" s="118" t="s">
        <v>114</v>
      </c>
      <c r="E424" s="97"/>
      <c r="F424" s="97"/>
      <c r="G424" s="97"/>
      <c r="H424" s="195">
        <f t="shared" si="51"/>
        <v>0</v>
      </c>
      <c r="I424" s="151"/>
      <c r="J424" s="152"/>
      <c r="K424" s="153"/>
      <c r="L424" s="152"/>
      <c r="M424" s="154"/>
      <c r="N424" s="122"/>
      <c r="O424" s="122"/>
      <c r="P424" s="123"/>
      <c r="Q424" s="123"/>
      <c r="R424" s="12"/>
      <c r="S424" s="12"/>
      <c r="T424" s="13"/>
      <c r="V424" s="27"/>
    </row>
    <row r="425" spans="2:22" s="7" customFormat="1" ht="49.5" customHeight="1">
      <c r="B425" s="204" t="s">
        <v>139</v>
      </c>
      <c r="C425" s="110">
        <f t="shared" si="50"/>
        <v>19</v>
      </c>
      <c r="D425" s="118" t="s">
        <v>114</v>
      </c>
      <c r="E425" s="97"/>
      <c r="F425" s="97"/>
      <c r="G425" s="97"/>
      <c r="H425" s="195">
        <f t="shared" si="51"/>
        <v>0</v>
      </c>
      <c r="I425" s="151"/>
      <c r="J425" s="152"/>
      <c r="K425" s="153"/>
      <c r="L425" s="152"/>
      <c r="M425" s="154"/>
      <c r="N425" s="122"/>
      <c r="O425" s="122"/>
      <c r="P425" s="123"/>
      <c r="Q425" s="123"/>
      <c r="R425" s="12"/>
      <c r="S425" s="12"/>
      <c r="T425" s="13"/>
      <c r="V425" s="27"/>
    </row>
    <row r="426" spans="2:22" s="7" customFormat="1" ht="49.5" customHeight="1">
      <c r="B426" s="204" t="s">
        <v>139</v>
      </c>
      <c r="C426" s="110">
        <f t="shared" si="50"/>
        <v>20</v>
      </c>
      <c r="D426" s="118" t="s">
        <v>114</v>
      </c>
      <c r="E426" s="97"/>
      <c r="F426" s="97"/>
      <c r="G426" s="97"/>
      <c r="H426" s="195">
        <f t="shared" si="51"/>
        <v>0</v>
      </c>
      <c r="I426" s="151"/>
      <c r="J426" s="152"/>
      <c r="K426" s="153"/>
      <c r="L426" s="152"/>
      <c r="M426" s="154"/>
      <c r="N426" s="122"/>
      <c r="O426" s="122"/>
      <c r="P426" s="123"/>
      <c r="Q426" s="123"/>
      <c r="R426" s="12"/>
      <c r="S426" s="12"/>
      <c r="T426" s="13"/>
      <c r="V426" s="27"/>
    </row>
    <row r="427" spans="2:22" s="7" customFormat="1" ht="49.5" customHeight="1">
      <c r="B427" s="204" t="s">
        <v>139</v>
      </c>
      <c r="C427" s="110">
        <f t="shared" si="50"/>
        <v>21</v>
      </c>
      <c r="D427" s="118" t="s">
        <v>114</v>
      </c>
      <c r="E427" s="97"/>
      <c r="F427" s="97"/>
      <c r="G427" s="97"/>
      <c r="H427" s="195">
        <f t="shared" si="51"/>
        <v>0</v>
      </c>
      <c r="I427" s="151"/>
      <c r="J427" s="152"/>
      <c r="K427" s="153"/>
      <c r="L427" s="152"/>
      <c r="M427" s="154"/>
      <c r="N427" s="122"/>
      <c r="O427" s="122"/>
      <c r="P427" s="123"/>
      <c r="Q427" s="123"/>
      <c r="R427" s="12"/>
      <c r="S427" s="12"/>
      <c r="T427" s="13"/>
      <c r="V427" s="27"/>
    </row>
    <row r="428" spans="2:22" s="7" customFormat="1" ht="49.5" customHeight="1">
      <c r="B428" s="204" t="s">
        <v>139</v>
      </c>
      <c r="C428" s="110">
        <f t="shared" si="50"/>
        <v>22</v>
      </c>
      <c r="D428" s="118" t="s">
        <v>114</v>
      </c>
      <c r="E428" s="97"/>
      <c r="F428" s="97"/>
      <c r="G428" s="97"/>
      <c r="H428" s="195">
        <f t="shared" ref="H428:H431" si="52">IF(L428&lt;=0,I428*J428,I428*J428*L428)</f>
        <v>0</v>
      </c>
      <c r="I428" s="151"/>
      <c r="J428" s="152"/>
      <c r="K428" s="153"/>
      <c r="L428" s="152"/>
      <c r="M428" s="154"/>
      <c r="N428" s="122"/>
      <c r="O428" s="122"/>
      <c r="P428" s="123"/>
      <c r="Q428" s="123"/>
      <c r="R428" s="10"/>
      <c r="S428" s="10"/>
      <c r="T428" s="11"/>
      <c r="V428" s="27"/>
    </row>
    <row r="429" spans="2:22" s="7" customFormat="1" ht="49.5" customHeight="1">
      <c r="B429" s="204" t="s">
        <v>139</v>
      </c>
      <c r="C429" s="110">
        <f t="shared" si="50"/>
        <v>23</v>
      </c>
      <c r="D429" s="118" t="s">
        <v>114</v>
      </c>
      <c r="E429" s="97"/>
      <c r="F429" s="97"/>
      <c r="G429" s="97"/>
      <c r="H429" s="195">
        <f t="shared" si="52"/>
        <v>0</v>
      </c>
      <c r="I429" s="151"/>
      <c r="J429" s="152"/>
      <c r="K429" s="153"/>
      <c r="L429" s="152"/>
      <c r="M429" s="154"/>
      <c r="N429" s="122"/>
      <c r="O429" s="122"/>
      <c r="P429" s="123"/>
      <c r="Q429" s="123"/>
      <c r="R429" s="12"/>
      <c r="S429" s="12"/>
      <c r="T429" s="13"/>
      <c r="V429" s="27"/>
    </row>
    <row r="430" spans="2:22" s="7" customFormat="1" ht="49.5" customHeight="1">
      <c r="B430" s="204" t="s">
        <v>139</v>
      </c>
      <c r="C430" s="110">
        <f t="shared" si="50"/>
        <v>24</v>
      </c>
      <c r="D430" s="118" t="s">
        <v>114</v>
      </c>
      <c r="E430" s="97"/>
      <c r="F430" s="97"/>
      <c r="G430" s="97"/>
      <c r="H430" s="195">
        <f t="shared" si="52"/>
        <v>0</v>
      </c>
      <c r="I430" s="151"/>
      <c r="J430" s="152"/>
      <c r="K430" s="153"/>
      <c r="L430" s="152"/>
      <c r="M430" s="154"/>
      <c r="N430" s="122"/>
      <c r="O430" s="122"/>
      <c r="P430" s="123"/>
      <c r="Q430" s="123"/>
      <c r="R430" s="12"/>
      <c r="S430" s="12"/>
      <c r="T430" s="13"/>
      <c r="V430" s="27"/>
    </row>
    <row r="431" spans="2:22" s="7" customFormat="1" ht="49.5" customHeight="1">
      <c r="B431" s="204" t="s">
        <v>139</v>
      </c>
      <c r="C431" s="110">
        <f t="shared" si="50"/>
        <v>25</v>
      </c>
      <c r="D431" s="118" t="s">
        <v>114</v>
      </c>
      <c r="E431" s="97"/>
      <c r="F431" s="97"/>
      <c r="G431" s="97"/>
      <c r="H431" s="195">
        <f t="shared" si="52"/>
        <v>0</v>
      </c>
      <c r="I431" s="151"/>
      <c r="J431" s="152"/>
      <c r="K431" s="153"/>
      <c r="L431" s="152"/>
      <c r="M431" s="154"/>
      <c r="N431" s="122"/>
      <c r="O431" s="122"/>
      <c r="P431" s="123"/>
      <c r="Q431" s="123"/>
      <c r="R431" s="12"/>
      <c r="S431" s="12"/>
      <c r="T431" s="13"/>
      <c r="V431" s="27"/>
    </row>
    <row r="432" spans="2:22" s="7" customFormat="1" ht="49.5" customHeight="1">
      <c r="B432" s="204" t="s">
        <v>139</v>
      </c>
      <c r="C432" s="110">
        <f t="shared" si="50"/>
        <v>26</v>
      </c>
      <c r="D432" s="118" t="s">
        <v>114</v>
      </c>
      <c r="E432" s="97"/>
      <c r="F432" s="97"/>
      <c r="G432" s="97"/>
      <c r="H432" s="195">
        <f t="shared" si="48"/>
        <v>0</v>
      </c>
      <c r="I432" s="151"/>
      <c r="J432" s="152"/>
      <c r="K432" s="153"/>
      <c r="L432" s="152"/>
      <c r="M432" s="154"/>
      <c r="N432" s="122"/>
      <c r="O432" s="122"/>
      <c r="P432" s="123"/>
      <c r="Q432" s="123"/>
      <c r="R432" s="12"/>
      <c r="S432" s="12"/>
      <c r="T432" s="13"/>
      <c r="V432" s="27"/>
    </row>
    <row r="433" spans="2:22" s="7" customFormat="1" ht="49.5" customHeight="1">
      <c r="B433" s="204" t="s">
        <v>139</v>
      </c>
      <c r="C433" s="110">
        <f t="shared" si="50"/>
        <v>27</v>
      </c>
      <c r="D433" s="118" t="s">
        <v>114</v>
      </c>
      <c r="E433" s="97"/>
      <c r="F433" s="97"/>
      <c r="G433" s="97"/>
      <c r="H433" s="195">
        <f t="shared" si="48"/>
        <v>0</v>
      </c>
      <c r="I433" s="151"/>
      <c r="J433" s="152"/>
      <c r="K433" s="153"/>
      <c r="L433" s="152"/>
      <c r="M433" s="154"/>
      <c r="N433" s="122"/>
      <c r="O433" s="122"/>
      <c r="P433" s="123"/>
      <c r="Q433" s="123"/>
      <c r="R433" s="12"/>
      <c r="S433" s="12"/>
      <c r="T433" s="13"/>
      <c r="V433" s="27"/>
    </row>
    <row r="434" spans="2:22" s="7" customFormat="1" ht="49.5" customHeight="1">
      <c r="B434" s="204" t="s">
        <v>139</v>
      </c>
      <c r="C434" s="110">
        <f t="shared" si="50"/>
        <v>28</v>
      </c>
      <c r="D434" s="118" t="s">
        <v>114</v>
      </c>
      <c r="E434" s="97"/>
      <c r="F434" s="97"/>
      <c r="G434" s="97"/>
      <c r="H434" s="195">
        <f t="shared" si="48"/>
        <v>0</v>
      </c>
      <c r="I434" s="151"/>
      <c r="J434" s="152"/>
      <c r="K434" s="153"/>
      <c r="L434" s="152"/>
      <c r="M434" s="154"/>
      <c r="N434" s="122"/>
      <c r="O434" s="122"/>
      <c r="P434" s="123"/>
      <c r="Q434" s="123"/>
      <c r="R434" s="12"/>
      <c r="S434" s="12"/>
      <c r="T434" s="13"/>
      <c r="V434" s="27"/>
    </row>
    <row r="435" spans="2:22" s="7" customFormat="1" ht="49.5" customHeight="1">
      <c r="B435" s="204" t="s">
        <v>139</v>
      </c>
      <c r="C435" s="110">
        <f t="shared" si="50"/>
        <v>29</v>
      </c>
      <c r="D435" s="118" t="s">
        <v>114</v>
      </c>
      <c r="E435" s="97"/>
      <c r="F435" s="97"/>
      <c r="G435" s="97"/>
      <c r="H435" s="195">
        <f t="shared" si="48"/>
        <v>0</v>
      </c>
      <c r="I435" s="151"/>
      <c r="J435" s="152"/>
      <c r="K435" s="153"/>
      <c r="L435" s="152"/>
      <c r="M435" s="154"/>
      <c r="N435" s="122"/>
      <c r="O435" s="122"/>
      <c r="P435" s="123"/>
      <c r="Q435" s="123"/>
      <c r="R435" s="10"/>
      <c r="S435" s="10"/>
      <c r="T435" s="11"/>
      <c r="V435" s="27"/>
    </row>
    <row r="436" spans="2:22" s="7" customFormat="1" ht="49.5" customHeight="1" thickBot="1">
      <c r="B436" s="205" t="s">
        <v>139</v>
      </c>
      <c r="C436" s="103">
        <f t="shared" si="50"/>
        <v>30</v>
      </c>
      <c r="D436" s="30" t="s">
        <v>114</v>
      </c>
      <c r="E436" s="99"/>
      <c r="F436" s="99"/>
      <c r="G436" s="99"/>
      <c r="H436" s="26">
        <f t="shared" si="48"/>
        <v>0</v>
      </c>
      <c r="I436" s="156"/>
      <c r="J436" s="157"/>
      <c r="K436" s="158"/>
      <c r="L436" s="157"/>
      <c r="M436" s="160"/>
      <c r="N436" s="124"/>
      <c r="O436" s="124"/>
      <c r="P436" s="125"/>
      <c r="Q436" s="125"/>
      <c r="R436" s="12"/>
      <c r="S436" s="12"/>
      <c r="T436" s="13"/>
      <c r="V436" s="27"/>
    </row>
    <row r="437" spans="2:22" s="7" customFormat="1" ht="49.5" customHeight="1" thickTop="1" thickBot="1">
      <c r="B437" s="206" t="s">
        <v>94</v>
      </c>
      <c r="C437" s="17"/>
      <c r="D437" s="117"/>
      <c r="E437" s="200"/>
      <c r="F437" s="200"/>
      <c r="G437" s="200"/>
      <c r="H437" s="18">
        <f>SUM(H407:H436)</f>
        <v>0</v>
      </c>
      <c r="I437" s="170"/>
      <c r="J437" s="171"/>
      <c r="K437" s="171"/>
      <c r="L437" s="171"/>
      <c r="M437" s="171"/>
      <c r="N437" s="130"/>
      <c r="O437" s="130"/>
      <c r="P437" s="131"/>
      <c r="Q437" s="131"/>
      <c r="R437" s="8"/>
      <c r="S437" s="8"/>
      <c r="T437" s="9"/>
    </row>
    <row r="438" spans="2:22" s="7" customFormat="1" ht="49.5" customHeight="1" thickTop="1">
      <c r="B438" s="207" t="s">
        <v>142</v>
      </c>
      <c r="C438" s="104">
        <v>1</v>
      </c>
      <c r="D438" s="29" t="s">
        <v>114</v>
      </c>
      <c r="E438" s="96"/>
      <c r="F438" s="96"/>
      <c r="G438" s="96"/>
      <c r="H438" s="194">
        <f t="shared" ref="H438:H467" si="53">IF(L438&lt;=0,I438*J438,I438*J438*L438)</f>
        <v>0</v>
      </c>
      <c r="I438" s="145"/>
      <c r="J438" s="146"/>
      <c r="K438" s="147"/>
      <c r="L438" s="148"/>
      <c r="M438" s="149"/>
      <c r="N438" s="120"/>
      <c r="O438" s="120"/>
      <c r="P438" s="121"/>
      <c r="Q438" s="121"/>
      <c r="R438" s="8"/>
      <c r="S438" s="8"/>
      <c r="T438" s="9"/>
      <c r="V438" s="27"/>
    </row>
    <row r="439" spans="2:22" s="7" customFormat="1" ht="49.5" customHeight="1">
      <c r="B439" s="204" t="s">
        <v>142</v>
      </c>
      <c r="C439" s="107">
        <f>C438+1</f>
        <v>2</v>
      </c>
      <c r="D439" s="116" t="s">
        <v>114</v>
      </c>
      <c r="E439" s="97"/>
      <c r="F439" s="97"/>
      <c r="G439" s="97"/>
      <c r="H439" s="192">
        <f t="shared" ref="H439:H448" si="54">IF(L439&lt;=0,I439*J439,I439*J439*L439)</f>
        <v>0</v>
      </c>
      <c r="I439" s="151"/>
      <c r="J439" s="152"/>
      <c r="K439" s="153"/>
      <c r="L439" s="152"/>
      <c r="M439" s="154"/>
      <c r="N439" s="122"/>
      <c r="O439" s="122"/>
      <c r="P439" s="123"/>
      <c r="Q439" s="123"/>
      <c r="R439" s="10"/>
      <c r="S439" s="10"/>
      <c r="T439" s="11"/>
      <c r="V439" s="27"/>
    </row>
    <row r="440" spans="2:22" s="7" customFormat="1" ht="49.5" customHeight="1">
      <c r="B440" s="204" t="s">
        <v>142</v>
      </c>
      <c r="C440" s="107">
        <f t="shared" ref="C440:C467" si="55">C439+1</f>
        <v>3</v>
      </c>
      <c r="D440" s="116" t="s">
        <v>114</v>
      </c>
      <c r="E440" s="97"/>
      <c r="F440" s="97"/>
      <c r="G440" s="97"/>
      <c r="H440" s="192">
        <f t="shared" si="54"/>
        <v>0</v>
      </c>
      <c r="I440" s="151"/>
      <c r="J440" s="152"/>
      <c r="K440" s="153"/>
      <c r="L440" s="152"/>
      <c r="M440" s="154"/>
      <c r="N440" s="122"/>
      <c r="O440" s="122"/>
      <c r="P440" s="123"/>
      <c r="Q440" s="123"/>
      <c r="R440" s="12"/>
      <c r="S440" s="12"/>
      <c r="T440" s="13"/>
      <c r="V440" s="27"/>
    </row>
    <row r="441" spans="2:22" s="7" customFormat="1" ht="49.5" customHeight="1">
      <c r="B441" s="204" t="s">
        <v>142</v>
      </c>
      <c r="C441" s="107">
        <f t="shared" si="55"/>
        <v>4</v>
      </c>
      <c r="D441" s="116" t="s">
        <v>114</v>
      </c>
      <c r="E441" s="97"/>
      <c r="F441" s="97"/>
      <c r="G441" s="97"/>
      <c r="H441" s="192">
        <f t="shared" si="54"/>
        <v>0</v>
      </c>
      <c r="I441" s="151"/>
      <c r="J441" s="152"/>
      <c r="K441" s="153"/>
      <c r="L441" s="152"/>
      <c r="M441" s="154"/>
      <c r="N441" s="122"/>
      <c r="O441" s="122"/>
      <c r="P441" s="123"/>
      <c r="Q441" s="123"/>
      <c r="R441" s="12"/>
      <c r="S441" s="12"/>
      <c r="T441" s="13"/>
      <c r="V441" s="27"/>
    </row>
    <row r="442" spans="2:22" s="7" customFormat="1" ht="49.5" customHeight="1">
      <c r="B442" s="204" t="s">
        <v>142</v>
      </c>
      <c r="C442" s="107">
        <f t="shared" si="55"/>
        <v>5</v>
      </c>
      <c r="D442" s="116" t="s">
        <v>114</v>
      </c>
      <c r="E442" s="97"/>
      <c r="F442" s="97"/>
      <c r="G442" s="97"/>
      <c r="H442" s="192">
        <f t="shared" si="54"/>
        <v>0</v>
      </c>
      <c r="I442" s="151"/>
      <c r="J442" s="152"/>
      <c r="K442" s="153"/>
      <c r="L442" s="152"/>
      <c r="M442" s="154"/>
      <c r="N442" s="122"/>
      <c r="O442" s="122"/>
      <c r="P442" s="123"/>
      <c r="Q442" s="123"/>
      <c r="R442" s="12"/>
      <c r="S442" s="12"/>
      <c r="T442" s="13"/>
      <c r="V442" s="27"/>
    </row>
    <row r="443" spans="2:22" s="7" customFormat="1" ht="49.5" customHeight="1">
      <c r="B443" s="204" t="s">
        <v>142</v>
      </c>
      <c r="C443" s="107">
        <f t="shared" si="55"/>
        <v>6</v>
      </c>
      <c r="D443" s="116" t="s">
        <v>114</v>
      </c>
      <c r="E443" s="97"/>
      <c r="F443" s="97"/>
      <c r="G443" s="97"/>
      <c r="H443" s="192">
        <f t="shared" si="54"/>
        <v>0</v>
      </c>
      <c r="I443" s="151"/>
      <c r="J443" s="152"/>
      <c r="K443" s="153"/>
      <c r="L443" s="152"/>
      <c r="M443" s="154"/>
      <c r="N443" s="122"/>
      <c r="O443" s="122"/>
      <c r="P443" s="123"/>
      <c r="Q443" s="123"/>
      <c r="R443" s="12"/>
      <c r="S443" s="12"/>
      <c r="T443" s="13"/>
      <c r="V443" s="27"/>
    </row>
    <row r="444" spans="2:22" s="7" customFormat="1" ht="49.5" customHeight="1">
      <c r="B444" s="204" t="s">
        <v>142</v>
      </c>
      <c r="C444" s="107">
        <f t="shared" si="55"/>
        <v>7</v>
      </c>
      <c r="D444" s="116" t="s">
        <v>114</v>
      </c>
      <c r="E444" s="97"/>
      <c r="F444" s="97"/>
      <c r="G444" s="97"/>
      <c r="H444" s="192">
        <f t="shared" si="54"/>
        <v>0</v>
      </c>
      <c r="I444" s="151"/>
      <c r="J444" s="152"/>
      <c r="K444" s="153"/>
      <c r="L444" s="152"/>
      <c r="M444" s="154"/>
      <c r="N444" s="122"/>
      <c r="O444" s="122"/>
      <c r="P444" s="123"/>
      <c r="Q444" s="123"/>
      <c r="R444" s="10"/>
      <c r="S444" s="10"/>
      <c r="T444" s="11"/>
      <c r="V444" s="27"/>
    </row>
    <row r="445" spans="2:22" s="7" customFormat="1" ht="49.5" customHeight="1">
      <c r="B445" s="204" t="s">
        <v>142</v>
      </c>
      <c r="C445" s="107">
        <f t="shared" si="55"/>
        <v>8</v>
      </c>
      <c r="D445" s="116" t="s">
        <v>114</v>
      </c>
      <c r="E445" s="97"/>
      <c r="F445" s="97"/>
      <c r="G445" s="97"/>
      <c r="H445" s="192">
        <f t="shared" si="54"/>
        <v>0</v>
      </c>
      <c r="I445" s="151"/>
      <c r="J445" s="152"/>
      <c r="K445" s="153"/>
      <c r="L445" s="152"/>
      <c r="M445" s="154"/>
      <c r="N445" s="122"/>
      <c r="O445" s="122"/>
      <c r="P445" s="123"/>
      <c r="Q445" s="123"/>
      <c r="R445" s="12"/>
      <c r="S445" s="12"/>
      <c r="T445" s="13"/>
      <c r="V445" s="27"/>
    </row>
    <row r="446" spans="2:22" s="7" customFormat="1" ht="49.5" customHeight="1">
      <c r="B446" s="204" t="s">
        <v>142</v>
      </c>
      <c r="C446" s="107">
        <f t="shared" si="55"/>
        <v>9</v>
      </c>
      <c r="D446" s="116" t="s">
        <v>114</v>
      </c>
      <c r="E446" s="97"/>
      <c r="F446" s="97"/>
      <c r="G446" s="97"/>
      <c r="H446" s="192">
        <f t="shared" si="54"/>
        <v>0</v>
      </c>
      <c r="I446" s="151"/>
      <c r="J446" s="152"/>
      <c r="K446" s="153"/>
      <c r="L446" s="152"/>
      <c r="M446" s="154"/>
      <c r="N446" s="122"/>
      <c r="O446" s="122"/>
      <c r="P446" s="123"/>
      <c r="Q446" s="123"/>
      <c r="R446" s="12"/>
      <c r="S446" s="12"/>
      <c r="T446" s="13"/>
      <c r="V446" s="27"/>
    </row>
    <row r="447" spans="2:22" s="7" customFormat="1" ht="49.5" customHeight="1">
      <c r="B447" s="204" t="s">
        <v>142</v>
      </c>
      <c r="C447" s="107">
        <f t="shared" si="55"/>
        <v>10</v>
      </c>
      <c r="D447" s="116" t="s">
        <v>114</v>
      </c>
      <c r="E447" s="97"/>
      <c r="F447" s="97"/>
      <c r="G447" s="97"/>
      <c r="H447" s="192">
        <f t="shared" si="54"/>
        <v>0</v>
      </c>
      <c r="I447" s="151"/>
      <c r="J447" s="152"/>
      <c r="K447" s="153"/>
      <c r="L447" s="152"/>
      <c r="M447" s="154"/>
      <c r="N447" s="122"/>
      <c r="O447" s="122"/>
      <c r="P447" s="123"/>
      <c r="Q447" s="123"/>
      <c r="R447" s="12"/>
      <c r="S447" s="12"/>
      <c r="T447" s="13"/>
      <c r="V447" s="27"/>
    </row>
    <row r="448" spans="2:22" s="7" customFormat="1" ht="49.5" customHeight="1">
      <c r="B448" s="204" t="s">
        <v>142</v>
      </c>
      <c r="C448" s="107">
        <f t="shared" si="55"/>
        <v>11</v>
      </c>
      <c r="D448" s="116" t="s">
        <v>114</v>
      </c>
      <c r="E448" s="97"/>
      <c r="F448" s="97"/>
      <c r="G448" s="97"/>
      <c r="H448" s="192">
        <f t="shared" si="54"/>
        <v>0</v>
      </c>
      <c r="I448" s="151"/>
      <c r="J448" s="152"/>
      <c r="K448" s="153"/>
      <c r="L448" s="152"/>
      <c r="M448" s="154"/>
      <c r="N448" s="122"/>
      <c r="O448" s="122"/>
      <c r="P448" s="123"/>
      <c r="Q448" s="123"/>
      <c r="R448" s="12"/>
      <c r="S448" s="12"/>
      <c r="T448" s="13"/>
      <c r="V448" s="27"/>
    </row>
    <row r="449" spans="2:22" s="7" customFormat="1" ht="49.5" customHeight="1">
      <c r="B449" s="204" t="s">
        <v>142</v>
      </c>
      <c r="C449" s="107">
        <f t="shared" si="55"/>
        <v>12</v>
      </c>
      <c r="D449" s="116" t="s">
        <v>114</v>
      </c>
      <c r="E449" s="97"/>
      <c r="F449" s="97"/>
      <c r="G449" s="97"/>
      <c r="H449" s="192">
        <f t="shared" si="53"/>
        <v>0</v>
      </c>
      <c r="I449" s="151"/>
      <c r="J449" s="152"/>
      <c r="K449" s="153"/>
      <c r="L449" s="152"/>
      <c r="M449" s="154"/>
      <c r="N449" s="122"/>
      <c r="O449" s="122"/>
      <c r="P449" s="123"/>
      <c r="Q449" s="123"/>
      <c r="R449" s="10"/>
      <c r="S449" s="10"/>
      <c r="T449" s="11"/>
      <c r="V449" s="27"/>
    </row>
    <row r="450" spans="2:22" s="7" customFormat="1" ht="49.5" customHeight="1">
      <c r="B450" s="204" t="s">
        <v>142</v>
      </c>
      <c r="C450" s="107">
        <f t="shared" si="55"/>
        <v>13</v>
      </c>
      <c r="D450" s="116" t="s">
        <v>114</v>
      </c>
      <c r="E450" s="97"/>
      <c r="F450" s="97"/>
      <c r="G450" s="97"/>
      <c r="H450" s="192">
        <f t="shared" si="53"/>
        <v>0</v>
      </c>
      <c r="I450" s="151"/>
      <c r="J450" s="152"/>
      <c r="K450" s="153"/>
      <c r="L450" s="152"/>
      <c r="M450" s="154"/>
      <c r="N450" s="122"/>
      <c r="O450" s="122"/>
      <c r="P450" s="123"/>
      <c r="Q450" s="123"/>
      <c r="R450" s="12"/>
      <c r="S450" s="12"/>
      <c r="T450" s="13"/>
      <c r="V450" s="27"/>
    </row>
    <row r="451" spans="2:22" s="7" customFormat="1" ht="49.5" customHeight="1">
      <c r="B451" s="204" t="s">
        <v>142</v>
      </c>
      <c r="C451" s="107">
        <f t="shared" si="55"/>
        <v>14</v>
      </c>
      <c r="D451" s="116" t="s">
        <v>114</v>
      </c>
      <c r="E451" s="97"/>
      <c r="F451" s="97"/>
      <c r="G451" s="97"/>
      <c r="H451" s="192">
        <f t="shared" si="53"/>
        <v>0</v>
      </c>
      <c r="I451" s="151"/>
      <c r="J451" s="152"/>
      <c r="K451" s="153"/>
      <c r="L451" s="152"/>
      <c r="M451" s="154"/>
      <c r="N451" s="122"/>
      <c r="O451" s="122"/>
      <c r="P451" s="123"/>
      <c r="Q451" s="123"/>
      <c r="R451" s="12"/>
      <c r="S451" s="12"/>
      <c r="T451" s="13"/>
      <c r="V451" s="27"/>
    </row>
    <row r="452" spans="2:22" s="7" customFormat="1" ht="49.5" customHeight="1">
      <c r="B452" s="204" t="s">
        <v>142</v>
      </c>
      <c r="C452" s="107">
        <f t="shared" si="55"/>
        <v>15</v>
      </c>
      <c r="D452" s="116" t="s">
        <v>114</v>
      </c>
      <c r="E452" s="97"/>
      <c r="F452" s="97"/>
      <c r="G452" s="97"/>
      <c r="H452" s="192">
        <f t="shared" si="53"/>
        <v>0</v>
      </c>
      <c r="I452" s="151"/>
      <c r="J452" s="152"/>
      <c r="K452" s="153"/>
      <c r="L452" s="152"/>
      <c r="M452" s="154"/>
      <c r="N452" s="122"/>
      <c r="O452" s="122"/>
      <c r="P452" s="123"/>
      <c r="Q452" s="123"/>
      <c r="R452" s="12"/>
      <c r="S452" s="12"/>
      <c r="T452" s="13"/>
      <c r="V452" s="27"/>
    </row>
    <row r="453" spans="2:22" s="7" customFormat="1" ht="49.5" customHeight="1">
      <c r="B453" s="204" t="s">
        <v>142</v>
      </c>
      <c r="C453" s="107">
        <f t="shared" si="55"/>
        <v>16</v>
      </c>
      <c r="D453" s="116" t="s">
        <v>114</v>
      </c>
      <c r="E453" s="97"/>
      <c r="F453" s="97"/>
      <c r="G453" s="97"/>
      <c r="H453" s="192">
        <f t="shared" si="53"/>
        <v>0</v>
      </c>
      <c r="I453" s="151"/>
      <c r="J453" s="152"/>
      <c r="K453" s="153"/>
      <c r="L453" s="152"/>
      <c r="M453" s="154"/>
      <c r="N453" s="122"/>
      <c r="O453" s="122"/>
      <c r="P453" s="123"/>
      <c r="Q453" s="123"/>
      <c r="R453" s="12"/>
      <c r="S453" s="12"/>
      <c r="T453" s="13"/>
      <c r="V453" s="27"/>
    </row>
    <row r="454" spans="2:22" s="7" customFormat="1" ht="49.5" customHeight="1">
      <c r="B454" s="204" t="s">
        <v>142</v>
      </c>
      <c r="C454" s="107">
        <f t="shared" si="55"/>
        <v>17</v>
      </c>
      <c r="D454" s="116" t="s">
        <v>114</v>
      </c>
      <c r="E454" s="97"/>
      <c r="F454" s="97"/>
      <c r="G454" s="97"/>
      <c r="H454" s="192">
        <f t="shared" ref="H454:H458" si="56">IF(L454&lt;=0,I454*J454,I454*J454*L454)</f>
        <v>0</v>
      </c>
      <c r="I454" s="151"/>
      <c r="J454" s="152"/>
      <c r="K454" s="153"/>
      <c r="L454" s="152"/>
      <c r="M454" s="154"/>
      <c r="N454" s="122"/>
      <c r="O454" s="122"/>
      <c r="P454" s="123"/>
      <c r="Q454" s="123"/>
      <c r="R454" s="10"/>
      <c r="S454" s="10"/>
      <c r="T454" s="11"/>
      <c r="V454" s="27"/>
    </row>
    <row r="455" spans="2:22" s="7" customFormat="1" ht="49.5" customHeight="1">
      <c r="B455" s="204" t="s">
        <v>142</v>
      </c>
      <c r="C455" s="107">
        <f t="shared" si="55"/>
        <v>18</v>
      </c>
      <c r="D455" s="116" t="s">
        <v>114</v>
      </c>
      <c r="E455" s="97"/>
      <c r="F455" s="97"/>
      <c r="G455" s="97"/>
      <c r="H455" s="192">
        <f t="shared" si="56"/>
        <v>0</v>
      </c>
      <c r="I455" s="151"/>
      <c r="J455" s="152"/>
      <c r="K455" s="153"/>
      <c r="L455" s="152"/>
      <c r="M455" s="154"/>
      <c r="N455" s="122"/>
      <c r="O455" s="122"/>
      <c r="P455" s="123"/>
      <c r="Q455" s="123"/>
      <c r="R455" s="12"/>
      <c r="S455" s="12"/>
      <c r="T455" s="13"/>
      <c r="V455" s="27"/>
    </row>
    <row r="456" spans="2:22" s="7" customFormat="1" ht="49.5" customHeight="1">
      <c r="B456" s="204" t="s">
        <v>142</v>
      </c>
      <c r="C456" s="107">
        <f t="shared" si="55"/>
        <v>19</v>
      </c>
      <c r="D456" s="116" t="s">
        <v>114</v>
      </c>
      <c r="E456" s="97"/>
      <c r="F456" s="97"/>
      <c r="G456" s="97"/>
      <c r="H456" s="192">
        <f t="shared" si="56"/>
        <v>0</v>
      </c>
      <c r="I456" s="151"/>
      <c r="J456" s="152"/>
      <c r="K456" s="153"/>
      <c r="L456" s="152"/>
      <c r="M456" s="154"/>
      <c r="N456" s="122"/>
      <c r="O456" s="122"/>
      <c r="P456" s="123"/>
      <c r="Q456" s="123"/>
      <c r="R456" s="12"/>
      <c r="S456" s="12"/>
      <c r="T456" s="13"/>
      <c r="V456" s="27"/>
    </row>
    <row r="457" spans="2:22" s="7" customFormat="1" ht="49.5" customHeight="1">
      <c r="B457" s="204" t="s">
        <v>142</v>
      </c>
      <c r="C457" s="107">
        <f t="shared" si="55"/>
        <v>20</v>
      </c>
      <c r="D457" s="116" t="s">
        <v>114</v>
      </c>
      <c r="E457" s="97"/>
      <c r="F457" s="97"/>
      <c r="G457" s="97"/>
      <c r="H457" s="192">
        <f t="shared" si="56"/>
        <v>0</v>
      </c>
      <c r="I457" s="151"/>
      <c r="J457" s="152"/>
      <c r="K457" s="153"/>
      <c r="L457" s="152"/>
      <c r="M457" s="154"/>
      <c r="N457" s="122"/>
      <c r="O457" s="122"/>
      <c r="P457" s="123"/>
      <c r="Q457" s="123"/>
      <c r="R457" s="12"/>
      <c r="S457" s="12"/>
      <c r="T457" s="13"/>
      <c r="V457" s="27"/>
    </row>
    <row r="458" spans="2:22" s="7" customFormat="1" ht="49.5" customHeight="1">
      <c r="B458" s="204" t="s">
        <v>142</v>
      </c>
      <c r="C458" s="107">
        <f t="shared" si="55"/>
        <v>21</v>
      </c>
      <c r="D458" s="116" t="s">
        <v>114</v>
      </c>
      <c r="E458" s="97"/>
      <c r="F458" s="97"/>
      <c r="G458" s="97"/>
      <c r="H458" s="192">
        <f t="shared" si="56"/>
        <v>0</v>
      </c>
      <c r="I458" s="151"/>
      <c r="J458" s="152"/>
      <c r="K458" s="153"/>
      <c r="L458" s="152"/>
      <c r="M458" s="154"/>
      <c r="N458" s="122"/>
      <c r="O458" s="122"/>
      <c r="P458" s="123"/>
      <c r="Q458" s="123"/>
      <c r="R458" s="12"/>
      <c r="S458" s="12"/>
      <c r="T458" s="13"/>
      <c r="V458" s="27"/>
    </row>
    <row r="459" spans="2:22" s="7" customFormat="1" ht="49.5" customHeight="1">
      <c r="B459" s="204" t="s">
        <v>142</v>
      </c>
      <c r="C459" s="107">
        <f t="shared" si="55"/>
        <v>22</v>
      </c>
      <c r="D459" s="116" t="s">
        <v>114</v>
      </c>
      <c r="E459" s="97"/>
      <c r="F459" s="97"/>
      <c r="G459" s="97"/>
      <c r="H459" s="192">
        <f t="shared" si="53"/>
        <v>0</v>
      </c>
      <c r="I459" s="151"/>
      <c r="J459" s="152"/>
      <c r="K459" s="153"/>
      <c r="L459" s="152"/>
      <c r="M459" s="154"/>
      <c r="N459" s="122"/>
      <c r="O459" s="122"/>
      <c r="P459" s="123"/>
      <c r="Q459" s="123"/>
      <c r="R459" s="10"/>
      <c r="S459" s="10"/>
      <c r="T459" s="11"/>
      <c r="V459" s="27"/>
    </row>
    <row r="460" spans="2:22" s="7" customFormat="1" ht="49.5" customHeight="1">
      <c r="B460" s="204" t="s">
        <v>142</v>
      </c>
      <c r="C460" s="107">
        <f t="shared" si="55"/>
        <v>23</v>
      </c>
      <c r="D460" s="116" t="s">
        <v>114</v>
      </c>
      <c r="E460" s="97"/>
      <c r="F460" s="97"/>
      <c r="G460" s="97"/>
      <c r="H460" s="192">
        <f t="shared" si="53"/>
        <v>0</v>
      </c>
      <c r="I460" s="151"/>
      <c r="J460" s="152"/>
      <c r="K460" s="153"/>
      <c r="L460" s="152"/>
      <c r="M460" s="154"/>
      <c r="N460" s="122"/>
      <c r="O460" s="122"/>
      <c r="P460" s="123"/>
      <c r="Q460" s="123"/>
      <c r="R460" s="12"/>
      <c r="S460" s="12"/>
      <c r="T460" s="13"/>
      <c r="V460" s="27"/>
    </row>
    <row r="461" spans="2:22" s="7" customFormat="1" ht="49.5" customHeight="1">
      <c r="B461" s="204" t="s">
        <v>142</v>
      </c>
      <c r="C461" s="107">
        <f t="shared" si="55"/>
        <v>24</v>
      </c>
      <c r="D461" s="116" t="s">
        <v>114</v>
      </c>
      <c r="E461" s="97"/>
      <c r="F461" s="97"/>
      <c r="G461" s="97"/>
      <c r="H461" s="192">
        <f t="shared" si="53"/>
        <v>0</v>
      </c>
      <c r="I461" s="151"/>
      <c r="J461" s="152"/>
      <c r="K461" s="153"/>
      <c r="L461" s="152"/>
      <c r="M461" s="154"/>
      <c r="N461" s="122"/>
      <c r="O461" s="122"/>
      <c r="P461" s="123"/>
      <c r="Q461" s="123"/>
      <c r="R461" s="12"/>
      <c r="S461" s="12"/>
      <c r="T461" s="13"/>
      <c r="V461" s="27"/>
    </row>
    <row r="462" spans="2:22" s="7" customFormat="1" ht="49.5" customHeight="1">
      <c r="B462" s="204" t="s">
        <v>142</v>
      </c>
      <c r="C462" s="107">
        <f t="shared" si="55"/>
        <v>25</v>
      </c>
      <c r="D462" s="116" t="s">
        <v>114</v>
      </c>
      <c r="E462" s="97"/>
      <c r="F462" s="97"/>
      <c r="G462" s="97"/>
      <c r="H462" s="192">
        <f t="shared" si="53"/>
        <v>0</v>
      </c>
      <c r="I462" s="151"/>
      <c r="J462" s="152"/>
      <c r="K462" s="153"/>
      <c r="L462" s="152"/>
      <c r="M462" s="154"/>
      <c r="N462" s="122"/>
      <c r="O462" s="122"/>
      <c r="P462" s="123"/>
      <c r="Q462" s="123"/>
      <c r="R462" s="12"/>
      <c r="S462" s="12"/>
      <c r="T462" s="13"/>
      <c r="V462" s="27"/>
    </row>
    <row r="463" spans="2:22" s="7" customFormat="1" ht="49.5" customHeight="1">
      <c r="B463" s="204" t="s">
        <v>142</v>
      </c>
      <c r="C463" s="107">
        <f t="shared" si="55"/>
        <v>26</v>
      </c>
      <c r="D463" s="116" t="s">
        <v>114</v>
      </c>
      <c r="E463" s="97"/>
      <c r="F463" s="97"/>
      <c r="G463" s="97"/>
      <c r="H463" s="192">
        <f t="shared" si="53"/>
        <v>0</v>
      </c>
      <c r="I463" s="151"/>
      <c r="J463" s="152"/>
      <c r="K463" s="153"/>
      <c r="L463" s="152"/>
      <c r="M463" s="154"/>
      <c r="N463" s="122"/>
      <c r="O463" s="122"/>
      <c r="P463" s="123"/>
      <c r="Q463" s="123"/>
      <c r="R463" s="12"/>
      <c r="S463" s="12"/>
      <c r="T463" s="13"/>
      <c r="V463" s="27"/>
    </row>
    <row r="464" spans="2:22" s="7" customFormat="1" ht="49.5" customHeight="1">
      <c r="B464" s="204" t="s">
        <v>142</v>
      </c>
      <c r="C464" s="107">
        <f t="shared" si="55"/>
        <v>27</v>
      </c>
      <c r="D464" s="116" t="s">
        <v>114</v>
      </c>
      <c r="E464" s="97"/>
      <c r="F464" s="97"/>
      <c r="G464" s="97"/>
      <c r="H464" s="192">
        <f t="shared" si="53"/>
        <v>0</v>
      </c>
      <c r="I464" s="151"/>
      <c r="J464" s="152"/>
      <c r="K464" s="153"/>
      <c r="L464" s="152"/>
      <c r="M464" s="154"/>
      <c r="N464" s="122"/>
      <c r="O464" s="122"/>
      <c r="P464" s="123"/>
      <c r="Q464" s="123"/>
      <c r="R464" s="12"/>
      <c r="S464" s="12"/>
      <c r="T464" s="13"/>
      <c r="V464" s="27"/>
    </row>
    <row r="465" spans="2:22" s="7" customFormat="1" ht="49.5" customHeight="1">
      <c r="B465" s="204" t="s">
        <v>142</v>
      </c>
      <c r="C465" s="107">
        <f t="shared" si="55"/>
        <v>28</v>
      </c>
      <c r="D465" s="116" t="s">
        <v>114</v>
      </c>
      <c r="E465" s="97"/>
      <c r="F465" s="97"/>
      <c r="G465" s="97"/>
      <c r="H465" s="192">
        <f t="shared" si="53"/>
        <v>0</v>
      </c>
      <c r="I465" s="151"/>
      <c r="J465" s="152"/>
      <c r="K465" s="153"/>
      <c r="L465" s="152"/>
      <c r="M465" s="154"/>
      <c r="N465" s="122"/>
      <c r="O465" s="122"/>
      <c r="P465" s="123"/>
      <c r="Q465" s="123"/>
      <c r="R465" s="12"/>
      <c r="S465" s="12"/>
      <c r="T465" s="13"/>
      <c r="V465" s="27"/>
    </row>
    <row r="466" spans="2:22" s="7" customFormat="1" ht="49.5" customHeight="1">
      <c r="B466" s="204" t="s">
        <v>142</v>
      </c>
      <c r="C466" s="107">
        <f t="shared" si="55"/>
        <v>29</v>
      </c>
      <c r="D466" s="116" t="s">
        <v>114</v>
      </c>
      <c r="E466" s="97"/>
      <c r="F466" s="97"/>
      <c r="G466" s="97"/>
      <c r="H466" s="192">
        <f t="shared" si="53"/>
        <v>0</v>
      </c>
      <c r="I466" s="151"/>
      <c r="J466" s="152"/>
      <c r="K466" s="153"/>
      <c r="L466" s="152"/>
      <c r="M466" s="154"/>
      <c r="N466" s="122"/>
      <c r="O466" s="122"/>
      <c r="P466" s="123"/>
      <c r="Q466" s="123"/>
      <c r="R466" s="10"/>
      <c r="S466" s="10"/>
      <c r="T466" s="11"/>
      <c r="V466" s="27"/>
    </row>
    <row r="467" spans="2:22" s="7" customFormat="1" ht="49.5" customHeight="1" thickBot="1">
      <c r="B467" s="205" t="s">
        <v>142</v>
      </c>
      <c r="C467" s="103">
        <f t="shared" si="55"/>
        <v>30</v>
      </c>
      <c r="D467" s="30" t="s">
        <v>114</v>
      </c>
      <c r="E467" s="99"/>
      <c r="F467" s="99"/>
      <c r="G467" s="99"/>
      <c r="H467" s="26">
        <f t="shared" si="53"/>
        <v>0</v>
      </c>
      <c r="I467" s="156"/>
      <c r="J467" s="157"/>
      <c r="K467" s="158"/>
      <c r="L467" s="157"/>
      <c r="M467" s="160"/>
      <c r="N467" s="124"/>
      <c r="O467" s="124"/>
      <c r="P467" s="125"/>
      <c r="Q467" s="125"/>
      <c r="R467" s="12"/>
      <c r="S467" s="12"/>
      <c r="T467" s="13"/>
      <c r="V467" s="27"/>
    </row>
    <row r="468" spans="2:22" s="7" customFormat="1" ht="49.5" customHeight="1" thickTop="1" thickBot="1">
      <c r="B468" s="206" t="s">
        <v>94</v>
      </c>
      <c r="C468" s="17"/>
      <c r="D468" s="117"/>
      <c r="E468" s="200"/>
      <c r="F468" s="200"/>
      <c r="G468" s="200"/>
      <c r="H468" s="18">
        <f>SUM(H438:H467)</f>
        <v>0</v>
      </c>
      <c r="I468" s="170"/>
      <c r="J468" s="171"/>
      <c r="K468" s="171"/>
      <c r="L468" s="171"/>
      <c r="M468" s="171"/>
      <c r="N468" s="130"/>
      <c r="O468" s="130"/>
      <c r="P468" s="131"/>
      <c r="Q468" s="131"/>
      <c r="R468" s="8"/>
      <c r="S468" s="8"/>
      <c r="T468" s="9"/>
    </row>
    <row r="469" spans="2:22" s="7" customFormat="1" ht="49.5" customHeight="1" thickTop="1">
      <c r="B469" s="207" t="s">
        <v>151</v>
      </c>
      <c r="C469" s="104">
        <v>1</v>
      </c>
      <c r="D469" s="29" t="s">
        <v>114</v>
      </c>
      <c r="E469" s="96"/>
      <c r="F469" s="96"/>
      <c r="G469" s="96"/>
      <c r="H469" s="194">
        <f t="shared" ref="H469:H498" si="57">IF(L469&lt;=0,I469*J469,I469*J469*L469)</f>
        <v>0</v>
      </c>
      <c r="I469" s="145"/>
      <c r="J469" s="146"/>
      <c r="K469" s="147"/>
      <c r="L469" s="148"/>
      <c r="M469" s="149"/>
      <c r="N469" s="120"/>
      <c r="O469" s="120"/>
      <c r="P469" s="121"/>
      <c r="Q469" s="121"/>
      <c r="R469" s="8"/>
      <c r="S469" s="8"/>
      <c r="T469" s="9"/>
      <c r="V469" s="27"/>
    </row>
    <row r="470" spans="2:22" s="7" customFormat="1" ht="49.5" customHeight="1">
      <c r="B470" s="204" t="s">
        <v>151</v>
      </c>
      <c r="C470" s="107">
        <f>C469+1</f>
        <v>2</v>
      </c>
      <c r="D470" s="116" t="s">
        <v>114</v>
      </c>
      <c r="E470" s="97"/>
      <c r="F470" s="97"/>
      <c r="G470" s="97"/>
      <c r="H470" s="192">
        <f t="shared" ref="H470:H479" si="58">IF(L470&lt;=0,I470*J470,I470*J470*L470)</f>
        <v>0</v>
      </c>
      <c r="I470" s="151"/>
      <c r="J470" s="152"/>
      <c r="K470" s="153"/>
      <c r="L470" s="152"/>
      <c r="M470" s="154"/>
      <c r="N470" s="122"/>
      <c r="O470" s="122"/>
      <c r="P470" s="123"/>
      <c r="Q470" s="123"/>
      <c r="R470" s="10"/>
      <c r="S470" s="10"/>
      <c r="T470" s="11"/>
      <c r="V470" s="27"/>
    </row>
    <row r="471" spans="2:22" s="7" customFormat="1" ht="49.5" customHeight="1">
      <c r="B471" s="204" t="s">
        <v>151</v>
      </c>
      <c r="C471" s="107">
        <f t="shared" ref="C471:C498" si="59">C470+1</f>
        <v>3</v>
      </c>
      <c r="D471" s="116" t="s">
        <v>114</v>
      </c>
      <c r="E471" s="97"/>
      <c r="F471" s="97"/>
      <c r="G471" s="97"/>
      <c r="H471" s="192">
        <f t="shared" si="58"/>
        <v>0</v>
      </c>
      <c r="I471" s="151"/>
      <c r="J471" s="152"/>
      <c r="K471" s="153"/>
      <c r="L471" s="152"/>
      <c r="M471" s="154"/>
      <c r="N471" s="122"/>
      <c r="O471" s="122"/>
      <c r="P471" s="123"/>
      <c r="Q471" s="123"/>
      <c r="R471" s="12"/>
      <c r="S471" s="12"/>
      <c r="T471" s="13"/>
      <c r="V471" s="27"/>
    </row>
    <row r="472" spans="2:22" s="7" customFormat="1" ht="49.5" customHeight="1">
      <c r="B472" s="204" t="s">
        <v>151</v>
      </c>
      <c r="C472" s="107">
        <f t="shared" si="59"/>
        <v>4</v>
      </c>
      <c r="D472" s="116" t="s">
        <v>114</v>
      </c>
      <c r="E472" s="97"/>
      <c r="F472" s="97"/>
      <c r="G472" s="97"/>
      <c r="H472" s="192">
        <f t="shared" si="58"/>
        <v>0</v>
      </c>
      <c r="I472" s="151"/>
      <c r="J472" s="152"/>
      <c r="K472" s="153"/>
      <c r="L472" s="152"/>
      <c r="M472" s="154"/>
      <c r="N472" s="122"/>
      <c r="O472" s="122"/>
      <c r="P472" s="123"/>
      <c r="Q472" s="123"/>
      <c r="R472" s="12"/>
      <c r="S472" s="12"/>
      <c r="T472" s="13"/>
      <c r="V472" s="27"/>
    </row>
    <row r="473" spans="2:22" s="7" customFormat="1" ht="49.5" customHeight="1">
      <c r="B473" s="204" t="s">
        <v>151</v>
      </c>
      <c r="C473" s="107">
        <f t="shared" si="59"/>
        <v>5</v>
      </c>
      <c r="D473" s="116" t="s">
        <v>114</v>
      </c>
      <c r="E473" s="97"/>
      <c r="F473" s="97"/>
      <c r="G473" s="97"/>
      <c r="H473" s="192">
        <f t="shared" si="58"/>
        <v>0</v>
      </c>
      <c r="I473" s="151"/>
      <c r="J473" s="152"/>
      <c r="K473" s="153"/>
      <c r="L473" s="152"/>
      <c r="M473" s="154"/>
      <c r="N473" s="122"/>
      <c r="O473" s="122"/>
      <c r="P473" s="123"/>
      <c r="Q473" s="123"/>
      <c r="R473" s="12"/>
      <c r="S473" s="12"/>
      <c r="T473" s="13"/>
      <c r="V473" s="27"/>
    </row>
    <row r="474" spans="2:22" s="7" customFormat="1" ht="49.5" customHeight="1">
      <c r="B474" s="204" t="s">
        <v>151</v>
      </c>
      <c r="C474" s="107">
        <f t="shared" si="59"/>
        <v>6</v>
      </c>
      <c r="D474" s="116" t="s">
        <v>114</v>
      </c>
      <c r="E474" s="97"/>
      <c r="F474" s="97"/>
      <c r="G474" s="97"/>
      <c r="H474" s="192">
        <f t="shared" si="58"/>
        <v>0</v>
      </c>
      <c r="I474" s="151"/>
      <c r="J474" s="152"/>
      <c r="K474" s="153"/>
      <c r="L474" s="152"/>
      <c r="M474" s="154"/>
      <c r="N474" s="122"/>
      <c r="O474" s="122"/>
      <c r="P474" s="123"/>
      <c r="Q474" s="123"/>
      <c r="R474" s="12"/>
      <c r="S474" s="12"/>
      <c r="T474" s="13"/>
      <c r="V474" s="27"/>
    </row>
    <row r="475" spans="2:22" s="7" customFormat="1" ht="49.5" customHeight="1">
      <c r="B475" s="204" t="s">
        <v>151</v>
      </c>
      <c r="C475" s="107">
        <f t="shared" si="59"/>
        <v>7</v>
      </c>
      <c r="D475" s="116" t="s">
        <v>114</v>
      </c>
      <c r="E475" s="97"/>
      <c r="F475" s="97"/>
      <c r="G475" s="97"/>
      <c r="H475" s="192">
        <f t="shared" si="58"/>
        <v>0</v>
      </c>
      <c r="I475" s="151"/>
      <c r="J475" s="152"/>
      <c r="K475" s="153"/>
      <c r="L475" s="152"/>
      <c r="M475" s="154"/>
      <c r="N475" s="122"/>
      <c r="O475" s="122"/>
      <c r="P475" s="123"/>
      <c r="Q475" s="123"/>
      <c r="R475" s="10"/>
      <c r="S475" s="10"/>
      <c r="T475" s="11"/>
      <c r="V475" s="27"/>
    </row>
    <row r="476" spans="2:22" s="7" customFormat="1" ht="49.5" customHeight="1">
      <c r="B476" s="204" t="s">
        <v>151</v>
      </c>
      <c r="C476" s="107">
        <f t="shared" si="59"/>
        <v>8</v>
      </c>
      <c r="D476" s="116" t="s">
        <v>114</v>
      </c>
      <c r="E476" s="97"/>
      <c r="F476" s="97"/>
      <c r="G476" s="97"/>
      <c r="H476" s="192">
        <f t="shared" si="58"/>
        <v>0</v>
      </c>
      <c r="I476" s="151"/>
      <c r="J476" s="152"/>
      <c r="K476" s="153"/>
      <c r="L476" s="152"/>
      <c r="M476" s="154"/>
      <c r="N476" s="122"/>
      <c r="O476" s="122"/>
      <c r="P476" s="123"/>
      <c r="Q476" s="123"/>
      <c r="R476" s="12"/>
      <c r="S476" s="12"/>
      <c r="T476" s="13"/>
      <c r="V476" s="27"/>
    </row>
    <row r="477" spans="2:22" s="7" customFormat="1" ht="49.5" customHeight="1">
      <c r="B477" s="204" t="s">
        <v>151</v>
      </c>
      <c r="C477" s="107">
        <f t="shared" si="59"/>
        <v>9</v>
      </c>
      <c r="D477" s="116" t="s">
        <v>114</v>
      </c>
      <c r="E477" s="97"/>
      <c r="F477" s="97"/>
      <c r="G477" s="97"/>
      <c r="H477" s="192">
        <f t="shared" si="58"/>
        <v>0</v>
      </c>
      <c r="I477" s="151"/>
      <c r="J477" s="152"/>
      <c r="K477" s="153"/>
      <c r="L477" s="152"/>
      <c r="M477" s="154"/>
      <c r="N477" s="122"/>
      <c r="O477" s="122"/>
      <c r="P477" s="123"/>
      <c r="Q477" s="123"/>
      <c r="R477" s="12"/>
      <c r="S477" s="12"/>
      <c r="T477" s="13"/>
      <c r="V477" s="27"/>
    </row>
    <row r="478" spans="2:22" s="7" customFormat="1" ht="49.5" customHeight="1">
      <c r="B478" s="204" t="s">
        <v>151</v>
      </c>
      <c r="C478" s="107">
        <f t="shared" si="59"/>
        <v>10</v>
      </c>
      <c r="D478" s="116" t="s">
        <v>114</v>
      </c>
      <c r="E478" s="97"/>
      <c r="F478" s="97"/>
      <c r="G478" s="97"/>
      <c r="H478" s="192">
        <f t="shared" si="58"/>
        <v>0</v>
      </c>
      <c r="I478" s="151"/>
      <c r="J478" s="152"/>
      <c r="K478" s="153"/>
      <c r="L478" s="152"/>
      <c r="M478" s="154"/>
      <c r="N478" s="122"/>
      <c r="O478" s="122"/>
      <c r="P478" s="123"/>
      <c r="Q478" s="123"/>
      <c r="R478" s="12"/>
      <c r="S478" s="12"/>
      <c r="T478" s="13"/>
      <c r="V478" s="27"/>
    </row>
    <row r="479" spans="2:22" s="7" customFormat="1" ht="49.5" customHeight="1">
      <c r="B479" s="204" t="s">
        <v>151</v>
      </c>
      <c r="C479" s="107">
        <f t="shared" si="59"/>
        <v>11</v>
      </c>
      <c r="D479" s="116" t="s">
        <v>114</v>
      </c>
      <c r="E479" s="97"/>
      <c r="F479" s="97"/>
      <c r="G479" s="97"/>
      <c r="H479" s="192">
        <f t="shared" si="58"/>
        <v>0</v>
      </c>
      <c r="I479" s="151"/>
      <c r="J479" s="152"/>
      <c r="K479" s="153"/>
      <c r="L479" s="152"/>
      <c r="M479" s="154"/>
      <c r="N479" s="122"/>
      <c r="O479" s="122"/>
      <c r="P479" s="123"/>
      <c r="Q479" s="123"/>
      <c r="R479" s="12"/>
      <c r="S479" s="12"/>
      <c r="T479" s="13"/>
      <c r="V479" s="27"/>
    </row>
    <row r="480" spans="2:22" s="7" customFormat="1" ht="49.5" customHeight="1">
      <c r="B480" s="204" t="s">
        <v>151</v>
      </c>
      <c r="C480" s="107">
        <f t="shared" si="59"/>
        <v>12</v>
      </c>
      <c r="D480" s="116" t="s">
        <v>114</v>
      </c>
      <c r="E480" s="97"/>
      <c r="F480" s="97"/>
      <c r="G480" s="97"/>
      <c r="H480" s="192">
        <f t="shared" si="57"/>
        <v>0</v>
      </c>
      <c r="I480" s="151"/>
      <c r="J480" s="152"/>
      <c r="K480" s="153"/>
      <c r="L480" s="152"/>
      <c r="M480" s="154"/>
      <c r="N480" s="122"/>
      <c r="O480" s="122"/>
      <c r="P480" s="123"/>
      <c r="Q480" s="123"/>
      <c r="R480" s="10"/>
      <c r="S480" s="10"/>
      <c r="T480" s="11"/>
      <c r="V480" s="27"/>
    </row>
    <row r="481" spans="2:22" s="7" customFormat="1" ht="49.5" customHeight="1">
      <c r="B481" s="204" t="s">
        <v>151</v>
      </c>
      <c r="C481" s="107">
        <f t="shared" si="59"/>
        <v>13</v>
      </c>
      <c r="D481" s="116" t="s">
        <v>114</v>
      </c>
      <c r="E481" s="97"/>
      <c r="F481" s="97"/>
      <c r="G481" s="97"/>
      <c r="H481" s="192">
        <f t="shared" si="57"/>
        <v>0</v>
      </c>
      <c r="I481" s="151"/>
      <c r="J481" s="152"/>
      <c r="K481" s="153"/>
      <c r="L481" s="152"/>
      <c r="M481" s="154"/>
      <c r="N481" s="122"/>
      <c r="O481" s="122"/>
      <c r="P481" s="123"/>
      <c r="Q481" s="123"/>
      <c r="R481" s="12"/>
      <c r="S481" s="12"/>
      <c r="T481" s="13"/>
      <c r="V481" s="27"/>
    </row>
    <row r="482" spans="2:22" s="7" customFormat="1" ht="49.5" customHeight="1">
      <c r="B482" s="204" t="s">
        <v>151</v>
      </c>
      <c r="C482" s="107">
        <f t="shared" si="59"/>
        <v>14</v>
      </c>
      <c r="D482" s="116" t="s">
        <v>114</v>
      </c>
      <c r="E482" s="97"/>
      <c r="F482" s="97"/>
      <c r="G482" s="97"/>
      <c r="H482" s="192">
        <f t="shared" si="57"/>
        <v>0</v>
      </c>
      <c r="I482" s="151"/>
      <c r="J482" s="152"/>
      <c r="K482" s="153"/>
      <c r="L482" s="152"/>
      <c r="M482" s="154"/>
      <c r="N482" s="122"/>
      <c r="O482" s="122"/>
      <c r="P482" s="123"/>
      <c r="Q482" s="123"/>
      <c r="R482" s="12"/>
      <c r="S482" s="12"/>
      <c r="T482" s="13"/>
      <c r="V482" s="27"/>
    </row>
    <row r="483" spans="2:22" s="7" customFormat="1" ht="49.5" customHeight="1">
      <c r="B483" s="204" t="s">
        <v>151</v>
      </c>
      <c r="C483" s="107">
        <f t="shared" si="59"/>
        <v>15</v>
      </c>
      <c r="D483" s="116" t="s">
        <v>114</v>
      </c>
      <c r="E483" s="97"/>
      <c r="F483" s="97"/>
      <c r="G483" s="97"/>
      <c r="H483" s="192">
        <f t="shared" si="57"/>
        <v>0</v>
      </c>
      <c r="I483" s="151"/>
      <c r="J483" s="152"/>
      <c r="K483" s="153"/>
      <c r="L483" s="152"/>
      <c r="M483" s="154"/>
      <c r="N483" s="122"/>
      <c r="O483" s="122"/>
      <c r="P483" s="123"/>
      <c r="Q483" s="123"/>
      <c r="R483" s="12"/>
      <c r="S483" s="12"/>
      <c r="T483" s="13"/>
      <c r="V483" s="27"/>
    </row>
    <row r="484" spans="2:22" s="7" customFormat="1" ht="49.5" customHeight="1">
      <c r="B484" s="204" t="s">
        <v>151</v>
      </c>
      <c r="C484" s="107">
        <f t="shared" si="59"/>
        <v>16</v>
      </c>
      <c r="D484" s="116" t="s">
        <v>114</v>
      </c>
      <c r="E484" s="97"/>
      <c r="F484" s="97"/>
      <c r="G484" s="97"/>
      <c r="H484" s="192">
        <f t="shared" si="57"/>
        <v>0</v>
      </c>
      <c r="I484" s="151"/>
      <c r="J484" s="152"/>
      <c r="K484" s="153"/>
      <c r="L484" s="152"/>
      <c r="M484" s="154"/>
      <c r="N484" s="122"/>
      <c r="O484" s="122"/>
      <c r="P484" s="123"/>
      <c r="Q484" s="123"/>
      <c r="R484" s="12"/>
      <c r="S484" s="12"/>
      <c r="T484" s="13"/>
      <c r="V484" s="27"/>
    </row>
    <row r="485" spans="2:22" s="7" customFormat="1" ht="49.5" customHeight="1">
      <c r="B485" s="204" t="s">
        <v>151</v>
      </c>
      <c r="C485" s="107">
        <f t="shared" si="59"/>
        <v>17</v>
      </c>
      <c r="D485" s="116" t="s">
        <v>114</v>
      </c>
      <c r="E485" s="97"/>
      <c r="F485" s="97"/>
      <c r="G485" s="97"/>
      <c r="H485" s="192">
        <f t="shared" ref="H485:H489" si="60">IF(L485&lt;=0,I485*J485,I485*J485*L485)</f>
        <v>0</v>
      </c>
      <c r="I485" s="151"/>
      <c r="J485" s="152"/>
      <c r="K485" s="153"/>
      <c r="L485" s="152"/>
      <c r="M485" s="154"/>
      <c r="N485" s="122"/>
      <c r="O485" s="122"/>
      <c r="P485" s="123"/>
      <c r="Q485" s="123"/>
      <c r="R485" s="10"/>
      <c r="S485" s="10"/>
      <c r="T485" s="11"/>
      <c r="V485" s="27"/>
    </row>
    <row r="486" spans="2:22" s="7" customFormat="1" ht="49.5" customHeight="1">
      <c r="B486" s="204" t="s">
        <v>151</v>
      </c>
      <c r="C486" s="107">
        <f t="shared" si="59"/>
        <v>18</v>
      </c>
      <c r="D486" s="116" t="s">
        <v>114</v>
      </c>
      <c r="E486" s="97"/>
      <c r="F486" s="97"/>
      <c r="G486" s="97"/>
      <c r="H486" s="192">
        <f t="shared" si="60"/>
        <v>0</v>
      </c>
      <c r="I486" s="151"/>
      <c r="J486" s="152"/>
      <c r="K486" s="153"/>
      <c r="L486" s="152"/>
      <c r="M486" s="154"/>
      <c r="N486" s="122"/>
      <c r="O486" s="122"/>
      <c r="P486" s="123"/>
      <c r="Q486" s="123"/>
      <c r="R486" s="12"/>
      <c r="S486" s="12"/>
      <c r="T486" s="13"/>
      <c r="V486" s="27"/>
    </row>
    <row r="487" spans="2:22" s="7" customFormat="1" ht="49.5" customHeight="1">
      <c r="B487" s="204" t="s">
        <v>151</v>
      </c>
      <c r="C487" s="107">
        <f t="shared" si="59"/>
        <v>19</v>
      </c>
      <c r="D487" s="116" t="s">
        <v>114</v>
      </c>
      <c r="E487" s="97"/>
      <c r="F487" s="97"/>
      <c r="G487" s="97"/>
      <c r="H487" s="192">
        <f t="shared" si="60"/>
        <v>0</v>
      </c>
      <c r="I487" s="151"/>
      <c r="J487" s="152"/>
      <c r="K487" s="153"/>
      <c r="L487" s="152"/>
      <c r="M487" s="154"/>
      <c r="N487" s="122"/>
      <c r="O487" s="122"/>
      <c r="P487" s="123"/>
      <c r="Q487" s="123"/>
      <c r="R487" s="12"/>
      <c r="S487" s="12"/>
      <c r="T487" s="13"/>
      <c r="V487" s="27"/>
    </row>
    <row r="488" spans="2:22" s="7" customFormat="1" ht="49.5" customHeight="1">
      <c r="B488" s="204" t="s">
        <v>151</v>
      </c>
      <c r="C488" s="107">
        <f t="shared" si="59"/>
        <v>20</v>
      </c>
      <c r="D488" s="116" t="s">
        <v>114</v>
      </c>
      <c r="E488" s="97"/>
      <c r="F488" s="97"/>
      <c r="G488" s="97"/>
      <c r="H488" s="192">
        <f t="shared" si="60"/>
        <v>0</v>
      </c>
      <c r="I488" s="151"/>
      <c r="J488" s="152"/>
      <c r="K488" s="153"/>
      <c r="L488" s="152"/>
      <c r="M488" s="154"/>
      <c r="N488" s="122"/>
      <c r="O488" s="122"/>
      <c r="P488" s="123"/>
      <c r="Q488" s="123"/>
      <c r="R488" s="12"/>
      <c r="S488" s="12"/>
      <c r="T488" s="13"/>
      <c r="V488" s="27"/>
    </row>
    <row r="489" spans="2:22" s="7" customFormat="1" ht="49.5" customHeight="1">
      <c r="B489" s="204" t="s">
        <v>151</v>
      </c>
      <c r="C489" s="107">
        <f t="shared" si="59"/>
        <v>21</v>
      </c>
      <c r="D489" s="116" t="s">
        <v>114</v>
      </c>
      <c r="E489" s="97"/>
      <c r="F489" s="97"/>
      <c r="G489" s="97"/>
      <c r="H489" s="192">
        <f t="shared" si="60"/>
        <v>0</v>
      </c>
      <c r="I489" s="151"/>
      <c r="J489" s="152"/>
      <c r="K489" s="153"/>
      <c r="L489" s="152"/>
      <c r="M489" s="154"/>
      <c r="N489" s="122"/>
      <c r="O489" s="122"/>
      <c r="P489" s="123"/>
      <c r="Q489" s="123"/>
      <c r="R489" s="12"/>
      <c r="S489" s="12"/>
      <c r="T489" s="13"/>
      <c r="V489" s="27"/>
    </row>
    <row r="490" spans="2:22" s="7" customFormat="1" ht="49.5" customHeight="1">
      <c r="B490" s="204" t="s">
        <v>151</v>
      </c>
      <c r="C490" s="107">
        <f t="shared" si="59"/>
        <v>22</v>
      </c>
      <c r="D490" s="116" t="s">
        <v>114</v>
      </c>
      <c r="E490" s="97"/>
      <c r="F490" s="97"/>
      <c r="G490" s="97"/>
      <c r="H490" s="192">
        <f t="shared" si="57"/>
        <v>0</v>
      </c>
      <c r="I490" s="151"/>
      <c r="J490" s="152"/>
      <c r="K490" s="153"/>
      <c r="L490" s="152"/>
      <c r="M490" s="154"/>
      <c r="N490" s="122"/>
      <c r="O490" s="122"/>
      <c r="P490" s="123"/>
      <c r="Q490" s="123"/>
      <c r="R490" s="10"/>
      <c r="S490" s="10"/>
      <c r="T490" s="11"/>
      <c r="V490" s="27"/>
    </row>
    <row r="491" spans="2:22" s="7" customFormat="1" ht="49.5" customHeight="1">
      <c r="B491" s="204" t="s">
        <v>151</v>
      </c>
      <c r="C491" s="107">
        <f t="shared" si="59"/>
        <v>23</v>
      </c>
      <c r="D491" s="116" t="s">
        <v>114</v>
      </c>
      <c r="E491" s="97"/>
      <c r="F491" s="97"/>
      <c r="G491" s="97"/>
      <c r="H491" s="192">
        <f t="shared" si="57"/>
        <v>0</v>
      </c>
      <c r="I491" s="151"/>
      <c r="J491" s="152"/>
      <c r="K491" s="153"/>
      <c r="L491" s="152"/>
      <c r="M491" s="154"/>
      <c r="N491" s="122"/>
      <c r="O491" s="122"/>
      <c r="P491" s="123"/>
      <c r="Q491" s="123"/>
      <c r="R491" s="12"/>
      <c r="S491" s="12"/>
      <c r="T491" s="13"/>
      <c r="V491" s="27"/>
    </row>
    <row r="492" spans="2:22" s="7" customFormat="1" ht="49.5" customHeight="1">
      <c r="B492" s="204" t="s">
        <v>151</v>
      </c>
      <c r="C492" s="107">
        <f t="shared" si="59"/>
        <v>24</v>
      </c>
      <c r="D492" s="116" t="s">
        <v>114</v>
      </c>
      <c r="E492" s="97"/>
      <c r="F492" s="97"/>
      <c r="G492" s="97"/>
      <c r="H492" s="192">
        <f t="shared" si="57"/>
        <v>0</v>
      </c>
      <c r="I492" s="151"/>
      <c r="J492" s="152"/>
      <c r="K492" s="153"/>
      <c r="L492" s="152"/>
      <c r="M492" s="154"/>
      <c r="N492" s="122"/>
      <c r="O492" s="122"/>
      <c r="P492" s="123"/>
      <c r="Q492" s="123"/>
      <c r="R492" s="12"/>
      <c r="S492" s="12"/>
      <c r="T492" s="13"/>
      <c r="V492" s="27"/>
    </row>
    <row r="493" spans="2:22" s="7" customFormat="1" ht="49.5" customHeight="1">
      <c r="B493" s="204" t="s">
        <v>151</v>
      </c>
      <c r="C493" s="107">
        <f t="shared" si="59"/>
        <v>25</v>
      </c>
      <c r="D493" s="116" t="s">
        <v>114</v>
      </c>
      <c r="E493" s="97"/>
      <c r="F493" s="97"/>
      <c r="G493" s="97"/>
      <c r="H493" s="192">
        <f t="shared" si="57"/>
        <v>0</v>
      </c>
      <c r="I493" s="151"/>
      <c r="J493" s="152"/>
      <c r="K493" s="153"/>
      <c r="L493" s="152"/>
      <c r="M493" s="154"/>
      <c r="N493" s="122"/>
      <c r="O493" s="122"/>
      <c r="P493" s="123"/>
      <c r="Q493" s="123"/>
      <c r="R493" s="12"/>
      <c r="S493" s="12"/>
      <c r="T493" s="13"/>
      <c r="V493" s="27"/>
    </row>
    <row r="494" spans="2:22" s="7" customFormat="1" ht="49.5" customHeight="1">
      <c r="B494" s="204" t="s">
        <v>151</v>
      </c>
      <c r="C494" s="107">
        <f t="shared" si="59"/>
        <v>26</v>
      </c>
      <c r="D494" s="116" t="s">
        <v>114</v>
      </c>
      <c r="E494" s="97"/>
      <c r="F494" s="97"/>
      <c r="G494" s="97"/>
      <c r="H494" s="192">
        <f t="shared" si="57"/>
        <v>0</v>
      </c>
      <c r="I494" s="151"/>
      <c r="J494" s="152"/>
      <c r="K494" s="153"/>
      <c r="L494" s="152"/>
      <c r="M494" s="154"/>
      <c r="N494" s="122"/>
      <c r="O494" s="122"/>
      <c r="P494" s="123"/>
      <c r="Q494" s="123"/>
      <c r="R494" s="12"/>
      <c r="S494" s="12"/>
      <c r="T494" s="13"/>
      <c r="V494" s="27"/>
    </row>
    <row r="495" spans="2:22" s="7" customFormat="1" ht="49.5" customHeight="1">
      <c r="B495" s="204" t="s">
        <v>151</v>
      </c>
      <c r="C495" s="107">
        <f t="shared" si="59"/>
        <v>27</v>
      </c>
      <c r="D495" s="116" t="s">
        <v>114</v>
      </c>
      <c r="E495" s="97"/>
      <c r="F495" s="97"/>
      <c r="G495" s="97"/>
      <c r="H495" s="192">
        <f t="shared" si="57"/>
        <v>0</v>
      </c>
      <c r="I495" s="151"/>
      <c r="J495" s="152"/>
      <c r="K495" s="153"/>
      <c r="L495" s="152"/>
      <c r="M495" s="154"/>
      <c r="N495" s="122"/>
      <c r="O495" s="122"/>
      <c r="P495" s="123"/>
      <c r="Q495" s="123"/>
      <c r="R495" s="12"/>
      <c r="S495" s="12"/>
      <c r="T495" s="13"/>
      <c r="V495" s="27"/>
    </row>
    <row r="496" spans="2:22" s="7" customFormat="1" ht="49.5" customHeight="1">
      <c r="B496" s="204" t="s">
        <v>151</v>
      </c>
      <c r="C496" s="107">
        <f t="shared" si="59"/>
        <v>28</v>
      </c>
      <c r="D496" s="116" t="s">
        <v>114</v>
      </c>
      <c r="E496" s="97"/>
      <c r="F496" s="97"/>
      <c r="G496" s="97"/>
      <c r="H496" s="192">
        <f t="shared" si="57"/>
        <v>0</v>
      </c>
      <c r="I496" s="151"/>
      <c r="J496" s="152"/>
      <c r="K496" s="153"/>
      <c r="L496" s="152"/>
      <c r="M496" s="154"/>
      <c r="N496" s="122"/>
      <c r="O496" s="122"/>
      <c r="P496" s="123"/>
      <c r="Q496" s="123"/>
      <c r="R496" s="12"/>
      <c r="S496" s="12"/>
      <c r="T496" s="13"/>
      <c r="V496" s="27"/>
    </row>
    <row r="497" spans="2:22" s="7" customFormat="1" ht="49.5" customHeight="1">
      <c r="B497" s="204" t="s">
        <v>151</v>
      </c>
      <c r="C497" s="107">
        <f t="shared" si="59"/>
        <v>29</v>
      </c>
      <c r="D497" s="116" t="s">
        <v>114</v>
      </c>
      <c r="E497" s="97"/>
      <c r="F497" s="97"/>
      <c r="G497" s="97"/>
      <c r="H497" s="192">
        <f t="shared" si="57"/>
        <v>0</v>
      </c>
      <c r="I497" s="151"/>
      <c r="J497" s="152"/>
      <c r="K497" s="153"/>
      <c r="L497" s="152"/>
      <c r="M497" s="154"/>
      <c r="N497" s="122"/>
      <c r="O497" s="122"/>
      <c r="P497" s="123"/>
      <c r="Q497" s="123"/>
      <c r="R497" s="10"/>
      <c r="S497" s="10"/>
      <c r="T497" s="11"/>
      <c r="V497" s="27"/>
    </row>
    <row r="498" spans="2:22" s="7" customFormat="1" ht="49.5" customHeight="1" thickBot="1">
      <c r="B498" s="205" t="s">
        <v>151</v>
      </c>
      <c r="C498" s="103">
        <f t="shared" si="59"/>
        <v>30</v>
      </c>
      <c r="D498" s="30" t="s">
        <v>114</v>
      </c>
      <c r="E498" s="99"/>
      <c r="F498" s="99"/>
      <c r="G498" s="99"/>
      <c r="H498" s="26">
        <f t="shared" si="57"/>
        <v>0</v>
      </c>
      <c r="I498" s="156"/>
      <c r="J498" s="157"/>
      <c r="K498" s="158"/>
      <c r="L498" s="157"/>
      <c r="M498" s="160"/>
      <c r="N498" s="124"/>
      <c r="O498" s="124"/>
      <c r="P498" s="125"/>
      <c r="Q498" s="125"/>
      <c r="R498" s="12"/>
      <c r="S498" s="12"/>
      <c r="T498" s="13"/>
      <c r="V498" s="27"/>
    </row>
    <row r="499" spans="2:22" s="7" customFormat="1" ht="49.5" customHeight="1" thickTop="1" thickBot="1">
      <c r="B499" s="206" t="s">
        <v>94</v>
      </c>
      <c r="C499" s="17"/>
      <c r="D499" s="117"/>
      <c r="E499" s="200"/>
      <c r="F499" s="200"/>
      <c r="G499" s="200"/>
      <c r="H499" s="18">
        <f>SUM(H469:H498)</f>
        <v>0</v>
      </c>
      <c r="I499" s="170"/>
      <c r="J499" s="171"/>
      <c r="K499" s="171"/>
      <c r="L499" s="171"/>
      <c r="M499" s="171"/>
      <c r="N499" s="130"/>
      <c r="O499" s="130"/>
      <c r="P499" s="131"/>
      <c r="Q499" s="131"/>
      <c r="R499" s="8"/>
      <c r="S499" s="8"/>
      <c r="T499" s="9"/>
    </row>
    <row r="500" spans="2:22" s="7" customFormat="1" ht="49.5" customHeight="1" thickTop="1">
      <c r="B500" s="207" t="s">
        <v>154</v>
      </c>
      <c r="C500" s="104">
        <v>1</v>
      </c>
      <c r="D500" s="29" t="s">
        <v>88</v>
      </c>
      <c r="E500" s="96"/>
      <c r="F500" s="96"/>
      <c r="G500" s="96"/>
      <c r="H500" s="194">
        <f t="shared" ref="H500:H559" si="61">IF(L500&lt;=0,I500*J500,I500*J500*L500)</f>
        <v>0</v>
      </c>
      <c r="I500" s="145"/>
      <c r="J500" s="146"/>
      <c r="K500" s="147"/>
      <c r="L500" s="148"/>
      <c r="M500" s="149"/>
      <c r="N500" s="120"/>
      <c r="O500" s="120"/>
      <c r="P500" s="121"/>
      <c r="Q500" s="187"/>
      <c r="R500" s="8"/>
      <c r="S500" s="8"/>
      <c r="T500" s="9"/>
      <c r="V500" s="27"/>
    </row>
    <row r="501" spans="2:22" s="7" customFormat="1" ht="49.5" customHeight="1">
      <c r="B501" s="204" t="s">
        <v>154</v>
      </c>
      <c r="C501" s="107">
        <f>C500+1</f>
        <v>2</v>
      </c>
      <c r="D501" s="116" t="s">
        <v>88</v>
      </c>
      <c r="E501" s="97"/>
      <c r="F501" s="97"/>
      <c r="G501" s="97"/>
      <c r="H501" s="192">
        <f t="shared" ref="H501:H510" si="62">IF(L501&lt;=0,I501*J501,I501*J501*L501)</f>
        <v>0</v>
      </c>
      <c r="I501" s="151"/>
      <c r="J501" s="152"/>
      <c r="K501" s="153"/>
      <c r="L501" s="152"/>
      <c r="M501" s="154"/>
      <c r="N501" s="122"/>
      <c r="O501" s="122"/>
      <c r="P501" s="123"/>
      <c r="Q501" s="188"/>
      <c r="R501" s="10"/>
      <c r="S501" s="10"/>
      <c r="T501" s="11"/>
      <c r="V501" s="27"/>
    </row>
    <row r="502" spans="2:22" s="7" customFormat="1" ht="49.5" customHeight="1">
      <c r="B502" s="204" t="s">
        <v>154</v>
      </c>
      <c r="C502" s="107">
        <f t="shared" ref="C502:C559" si="63">C501+1</f>
        <v>3</v>
      </c>
      <c r="D502" s="116" t="s">
        <v>88</v>
      </c>
      <c r="E502" s="97"/>
      <c r="F502" s="97"/>
      <c r="G502" s="97"/>
      <c r="H502" s="192">
        <f t="shared" si="62"/>
        <v>0</v>
      </c>
      <c r="I502" s="151"/>
      <c r="J502" s="152"/>
      <c r="K502" s="153"/>
      <c r="L502" s="152"/>
      <c r="M502" s="154"/>
      <c r="N502" s="122"/>
      <c r="O502" s="122"/>
      <c r="P502" s="123"/>
      <c r="Q502" s="188"/>
      <c r="R502" s="12"/>
      <c r="S502" s="12"/>
      <c r="T502" s="13"/>
      <c r="V502" s="27"/>
    </row>
    <row r="503" spans="2:22" s="7" customFormat="1" ht="49.5" customHeight="1">
      <c r="B503" s="204" t="s">
        <v>154</v>
      </c>
      <c r="C503" s="107">
        <f t="shared" si="63"/>
        <v>4</v>
      </c>
      <c r="D503" s="116" t="s">
        <v>88</v>
      </c>
      <c r="E503" s="97"/>
      <c r="F503" s="97"/>
      <c r="G503" s="97"/>
      <c r="H503" s="192">
        <f t="shared" si="62"/>
        <v>0</v>
      </c>
      <c r="I503" s="151"/>
      <c r="J503" s="152"/>
      <c r="K503" s="153"/>
      <c r="L503" s="152"/>
      <c r="M503" s="154"/>
      <c r="N503" s="122"/>
      <c r="O503" s="122"/>
      <c r="P503" s="123"/>
      <c r="Q503" s="188"/>
      <c r="R503" s="12"/>
      <c r="S503" s="12"/>
      <c r="T503" s="13"/>
      <c r="V503" s="27"/>
    </row>
    <row r="504" spans="2:22" s="7" customFormat="1" ht="49.5" customHeight="1">
      <c r="B504" s="204" t="s">
        <v>154</v>
      </c>
      <c r="C504" s="107">
        <f t="shared" si="63"/>
        <v>5</v>
      </c>
      <c r="D504" s="116" t="s">
        <v>88</v>
      </c>
      <c r="E504" s="97"/>
      <c r="F504" s="97"/>
      <c r="G504" s="97"/>
      <c r="H504" s="192">
        <f t="shared" si="62"/>
        <v>0</v>
      </c>
      <c r="I504" s="151"/>
      <c r="J504" s="152"/>
      <c r="K504" s="153"/>
      <c r="L504" s="152"/>
      <c r="M504" s="154"/>
      <c r="N504" s="122"/>
      <c r="O504" s="122"/>
      <c r="P504" s="123"/>
      <c r="Q504" s="188"/>
      <c r="R504" s="12"/>
      <c r="S504" s="12"/>
      <c r="T504" s="13"/>
      <c r="V504" s="27"/>
    </row>
    <row r="505" spans="2:22" s="7" customFormat="1" ht="49.5" customHeight="1">
      <c r="B505" s="204" t="s">
        <v>154</v>
      </c>
      <c r="C505" s="107">
        <f t="shared" si="63"/>
        <v>6</v>
      </c>
      <c r="D505" s="116" t="s">
        <v>88</v>
      </c>
      <c r="E505" s="97"/>
      <c r="F505" s="97"/>
      <c r="G505" s="97"/>
      <c r="H505" s="192">
        <f t="shared" si="62"/>
        <v>0</v>
      </c>
      <c r="I505" s="151"/>
      <c r="J505" s="152"/>
      <c r="K505" s="153"/>
      <c r="L505" s="152"/>
      <c r="M505" s="154"/>
      <c r="N505" s="122"/>
      <c r="O505" s="122"/>
      <c r="P505" s="123"/>
      <c r="Q505" s="188"/>
      <c r="R505" s="12"/>
      <c r="S505" s="12"/>
      <c r="T505" s="13"/>
      <c r="V505" s="27"/>
    </row>
    <row r="506" spans="2:22" s="7" customFormat="1" ht="49.5" customHeight="1">
      <c r="B506" s="204" t="s">
        <v>154</v>
      </c>
      <c r="C506" s="107">
        <f t="shared" si="63"/>
        <v>7</v>
      </c>
      <c r="D506" s="116" t="s">
        <v>88</v>
      </c>
      <c r="E506" s="97"/>
      <c r="F506" s="97"/>
      <c r="G506" s="97"/>
      <c r="H506" s="192">
        <f t="shared" si="62"/>
        <v>0</v>
      </c>
      <c r="I506" s="151"/>
      <c r="J506" s="152"/>
      <c r="K506" s="153"/>
      <c r="L506" s="152"/>
      <c r="M506" s="154"/>
      <c r="N506" s="122"/>
      <c r="O506" s="122"/>
      <c r="P506" s="123"/>
      <c r="Q506" s="188"/>
      <c r="R506" s="10"/>
      <c r="S506" s="10"/>
      <c r="T506" s="11"/>
      <c r="V506" s="27"/>
    </row>
    <row r="507" spans="2:22" s="7" customFormat="1" ht="49.5" customHeight="1">
      <c r="B507" s="204" t="s">
        <v>154</v>
      </c>
      <c r="C507" s="107">
        <f t="shared" si="63"/>
        <v>8</v>
      </c>
      <c r="D507" s="116" t="s">
        <v>88</v>
      </c>
      <c r="E507" s="97"/>
      <c r="F507" s="97"/>
      <c r="G507" s="97"/>
      <c r="H507" s="192">
        <f t="shared" si="62"/>
        <v>0</v>
      </c>
      <c r="I507" s="151"/>
      <c r="J507" s="152"/>
      <c r="K507" s="153"/>
      <c r="L507" s="152"/>
      <c r="M507" s="154"/>
      <c r="N507" s="122"/>
      <c r="O507" s="122"/>
      <c r="P507" s="123"/>
      <c r="Q507" s="188"/>
      <c r="R507" s="12"/>
      <c r="S507" s="12"/>
      <c r="T507" s="13"/>
      <c r="V507" s="27"/>
    </row>
    <row r="508" spans="2:22" s="7" customFormat="1" ht="49.5" customHeight="1">
      <c r="B508" s="204" t="s">
        <v>154</v>
      </c>
      <c r="C508" s="107">
        <f t="shared" si="63"/>
        <v>9</v>
      </c>
      <c r="D508" s="116" t="s">
        <v>88</v>
      </c>
      <c r="E508" s="97"/>
      <c r="F508" s="97"/>
      <c r="G508" s="97"/>
      <c r="H508" s="192">
        <f t="shared" si="62"/>
        <v>0</v>
      </c>
      <c r="I508" s="151"/>
      <c r="J508" s="152"/>
      <c r="K508" s="153"/>
      <c r="L508" s="152"/>
      <c r="M508" s="154"/>
      <c r="N508" s="122"/>
      <c r="O508" s="122"/>
      <c r="P508" s="123"/>
      <c r="Q508" s="188"/>
      <c r="R508" s="12"/>
      <c r="S508" s="12"/>
      <c r="T508" s="13"/>
      <c r="V508" s="27"/>
    </row>
    <row r="509" spans="2:22" s="7" customFormat="1" ht="49.5" customHeight="1">
      <c r="B509" s="204" t="s">
        <v>154</v>
      </c>
      <c r="C509" s="107">
        <f t="shared" si="63"/>
        <v>10</v>
      </c>
      <c r="D509" s="116" t="s">
        <v>88</v>
      </c>
      <c r="E509" s="97"/>
      <c r="F509" s="97"/>
      <c r="G509" s="97"/>
      <c r="H509" s="192">
        <f t="shared" si="62"/>
        <v>0</v>
      </c>
      <c r="I509" s="151"/>
      <c r="J509" s="152"/>
      <c r="K509" s="153"/>
      <c r="L509" s="152"/>
      <c r="M509" s="154"/>
      <c r="N509" s="122"/>
      <c r="O509" s="122"/>
      <c r="P509" s="123"/>
      <c r="Q509" s="188"/>
      <c r="R509" s="12"/>
      <c r="S509" s="12"/>
      <c r="T509" s="13"/>
      <c r="V509" s="27"/>
    </row>
    <row r="510" spans="2:22" s="7" customFormat="1" ht="49.5" customHeight="1">
      <c r="B510" s="204" t="s">
        <v>154</v>
      </c>
      <c r="C510" s="107">
        <f t="shared" si="63"/>
        <v>11</v>
      </c>
      <c r="D510" s="116" t="s">
        <v>88</v>
      </c>
      <c r="E510" s="97"/>
      <c r="F510" s="97"/>
      <c r="G510" s="97"/>
      <c r="H510" s="192">
        <f t="shared" si="62"/>
        <v>0</v>
      </c>
      <c r="I510" s="151"/>
      <c r="J510" s="152"/>
      <c r="K510" s="153"/>
      <c r="L510" s="152"/>
      <c r="M510" s="154"/>
      <c r="N510" s="122"/>
      <c r="O510" s="122"/>
      <c r="P510" s="123"/>
      <c r="Q510" s="188"/>
      <c r="R510" s="12"/>
      <c r="S510" s="12"/>
      <c r="T510" s="13"/>
      <c r="V510" s="27"/>
    </row>
    <row r="511" spans="2:22" s="7" customFormat="1" ht="49.5" customHeight="1">
      <c r="B511" s="204" t="s">
        <v>154</v>
      </c>
      <c r="C511" s="107">
        <f t="shared" si="63"/>
        <v>12</v>
      </c>
      <c r="D511" s="116" t="s">
        <v>88</v>
      </c>
      <c r="E511" s="97"/>
      <c r="F511" s="97"/>
      <c r="G511" s="97"/>
      <c r="H511" s="192">
        <f t="shared" si="61"/>
        <v>0</v>
      </c>
      <c r="I511" s="151"/>
      <c r="J511" s="152"/>
      <c r="K511" s="153"/>
      <c r="L511" s="152"/>
      <c r="M511" s="154"/>
      <c r="N511" s="122"/>
      <c r="O511" s="122"/>
      <c r="P511" s="123"/>
      <c r="Q511" s="188"/>
      <c r="R511" s="10"/>
      <c r="S511" s="10"/>
      <c r="T511" s="11"/>
      <c r="V511" s="27"/>
    </row>
    <row r="512" spans="2:22" s="7" customFormat="1" ht="49.5" customHeight="1">
      <c r="B512" s="204" t="s">
        <v>154</v>
      </c>
      <c r="C512" s="107">
        <f t="shared" si="63"/>
        <v>13</v>
      </c>
      <c r="D512" s="116" t="s">
        <v>88</v>
      </c>
      <c r="E512" s="97"/>
      <c r="F512" s="97"/>
      <c r="G512" s="97"/>
      <c r="H512" s="192">
        <f t="shared" si="61"/>
        <v>0</v>
      </c>
      <c r="I512" s="151"/>
      <c r="J512" s="152"/>
      <c r="K512" s="153"/>
      <c r="L512" s="152"/>
      <c r="M512" s="154"/>
      <c r="N512" s="122"/>
      <c r="O512" s="122"/>
      <c r="P512" s="123"/>
      <c r="Q512" s="188"/>
      <c r="R512" s="12"/>
      <c r="S512" s="12"/>
      <c r="T512" s="13"/>
      <c r="V512" s="27"/>
    </row>
    <row r="513" spans="2:22" s="7" customFormat="1" ht="49.5" customHeight="1">
      <c r="B513" s="204" t="s">
        <v>154</v>
      </c>
      <c r="C513" s="107">
        <f t="shared" si="63"/>
        <v>14</v>
      </c>
      <c r="D513" s="116" t="s">
        <v>88</v>
      </c>
      <c r="E513" s="97"/>
      <c r="F513" s="97"/>
      <c r="G513" s="97"/>
      <c r="H513" s="192">
        <f t="shared" si="61"/>
        <v>0</v>
      </c>
      <c r="I513" s="151"/>
      <c r="J513" s="152"/>
      <c r="K513" s="153"/>
      <c r="L513" s="152"/>
      <c r="M513" s="154"/>
      <c r="N513" s="122"/>
      <c r="O513" s="122"/>
      <c r="P513" s="123"/>
      <c r="Q513" s="188"/>
      <c r="R513" s="12"/>
      <c r="S513" s="12"/>
      <c r="T513" s="13"/>
      <c r="V513" s="27"/>
    </row>
    <row r="514" spans="2:22" s="7" customFormat="1" ht="49.5" customHeight="1">
      <c r="B514" s="204" t="s">
        <v>154</v>
      </c>
      <c r="C514" s="107">
        <f t="shared" si="63"/>
        <v>15</v>
      </c>
      <c r="D514" s="116" t="s">
        <v>88</v>
      </c>
      <c r="E514" s="97"/>
      <c r="F514" s="97"/>
      <c r="G514" s="97"/>
      <c r="H514" s="192">
        <f t="shared" si="61"/>
        <v>0</v>
      </c>
      <c r="I514" s="151"/>
      <c r="J514" s="152"/>
      <c r="K514" s="153"/>
      <c r="L514" s="152"/>
      <c r="M514" s="154"/>
      <c r="N514" s="122"/>
      <c r="O514" s="122"/>
      <c r="P514" s="123"/>
      <c r="Q514" s="188"/>
      <c r="R514" s="12"/>
      <c r="S514" s="12"/>
      <c r="T514" s="13"/>
      <c r="V514" s="27"/>
    </row>
    <row r="515" spans="2:22" s="7" customFormat="1" ht="49.5" customHeight="1">
      <c r="B515" s="204" t="s">
        <v>154</v>
      </c>
      <c r="C515" s="107">
        <f t="shared" si="63"/>
        <v>16</v>
      </c>
      <c r="D515" s="116" t="s">
        <v>88</v>
      </c>
      <c r="E515" s="97"/>
      <c r="F515" s="97"/>
      <c r="G515" s="97"/>
      <c r="H515" s="192">
        <f t="shared" si="61"/>
        <v>0</v>
      </c>
      <c r="I515" s="151"/>
      <c r="J515" s="152"/>
      <c r="K515" s="153"/>
      <c r="L515" s="152"/>
      <c r="M515" s="154"/>
      <c r="N515" s="122"/>
      <c r="O515" s="122"/>
      <c r="P515" s="123"/>
      <c r="Q515" s="188"/>
      <c r="R515" s="12"/>
      <c r="S515" s="12"/>
      <c r="T515" s="13"/>
      <c r="V515" s="27"/>
    </row>
    <row r="516" spans="2:22" s="7" customFormat="1" ht="49.5" customHeight="1">
      <c r="B516" s="204" t="s">
        <v>154</v>
      </c>
      <c r="C516" s="107">
        <f t="shared" si="63"/>
        <v>17</v>
      </c>
      <c r="D516" s="116" t="s">
        <v>88</v>
      </c>
      <c r="E516" s="97"/>
      <c r="F516" s="97"/>
      <c r="G516" s="97"/>
      <c r="H516" s="192">
        <f>IF(L516&lt;=0,I516*J516,I516*J516*L516)</f>
        <v>0</v>
      </c>
      <c r="I516" s="151"/>
      <c r="J516" s="152"/>
      <c r="K516" s="153"/>
      <c r="L516" s="152"/>
      <c r="M516" s="154"/>
      <c r="N516" s="122"/>
      <c r="O516" s="122"/>
      <c r="P516" s="123"/>
      <c r="Q516" s="188"/>
      <c r="R516" s="10"/>
      <c r="S516" s="10"/>
      <c r="T516" s="11"/>
      <c r="V516" s="27"/>
    </row>
    <row r="517" spans="2:22" s="7" customFormat="1" ht="49.5" customHeight="1">
      <c r="B517" s="204" t="s">
        <v>154</v>
      </c>
      <c r="C517" s="107">
        <f t="shared" si="63"/>
        <v>18</v>
      </c>
      <c r="D517" s="116" t="s">
        <v>88</v>
      </c>
      <c r="E517" s="97"/>
      <c r="F517" s="97"/>
      <c r="G517" s="97"/>
      <c r="H517" s="192">
        <f>IF(L517&lt;=0,I517*J517,I517*J517*L517)</f>
        <v>0</v>
      </c>
      <c r="I517" s="151"/>
      <c r="J517" s="152"/>
      <c r="K517" s="153"/>
      <c r="L517" s="152"/>
      <c r="M517" s="154"/>
      <c r="N517" s="122"/>
      <c r="O517" s="122"/>
      <c r="P517" s="123"/>
      <c r="Q517" s="188"/>
      <c r="R517" s="12"/>
      <c r="S517" s="12"/>
      <c r="T517" s="13"/>
      <c r="V517" s="27"/>
    </row>
    <row r="518" spans="2:22" s="7" customFormat="1" ht="49.5" customHeight="1">
      <c r="B518" s="204" t="s">
        <v>154</v>
      </c>
      <c r="C518" s="107">
        <f t="shared" si="63"/>
        <v>19</v>
      </c>
      <c r="D518" s="116" t="s">
        <v>88</v>
      </c>
      <c r="E518" s="97"/>
      <c r="F518" s="97"/>
      <c r="G518" s="97"/>
      <c r="H518" s="192">
        <f>IF(L518&lt;=0,I518*J518,I518*J518*L518)</f>
        <v>0</v>
      </c>
      <c r="I518" s="151"/>
      <c r="J518" s="152"/>
      <c r="K518" s="153"/>
      <c r="L518" s="152"/>
      <c r="M518" s="154"/>
      <c r="N518" s="122"/>
      <c r="O518" s="122"/>
      <c r="P518" s="123"/>
      <c r="Q518" s="188"/>
      <c r="R518" s="12"/>
      <c r="S518" s="12"/>
      <c r="T518" s="13"/>
      <c r="V518" s="27"/>
    </row>
    <row r="519" spans="2:22" s="7" customFormat="1" ht="49.5" customHeight="1">
      <c r="B519" s="204" t="s">
        <v>154</v>
      </c>
      <c r="C519" s="107">
        <f t="shared" si="63"/>
        <v>20</v>
      </c>
      <c r="D519" s="116" t="s">
        <v>88</v>
      </c>
      <c r="E519" s="97"/>
      <c r="F519" s="97"/>
      <c r="G519" s="97"/>
      <c r="H519" s="192">
        <f>IF(L519&lt;=0,I519*J519,I519*J519*L519)</f>
        <v>0</v>
      </c>
      <c r="I519" s="151"/>
      <c r="J519" s="152"/>
      <c r="K519" s="153"/>
      <c r="L519" s="152"/>
      <c r="M519" s="154"/>
      <c r="N519" s="122"/>
      <c r="O519" s="122"/>
      <c r="P519" s="123"/>
      <c r="Q519" s="188"/>
      <c r="R519" s="12"/>
      <c r="S519" s="12"/>
      <c r="T519" s="13"/>
      <c r="V519" s="27"/>
    </row>
    <row r="520" spans="2:22" s="7" customFormat="1" ht="49.5" customHeight="1">
      <c r="B520" s="204" t="s">
        <v>154</v>
      </c>
      <c r="C520" s="107">
        <f t="shared" si="63"/>
        <v>21</v>
      </c>
      <c r="D520" s="116" t="s">
        <v>88</v>
      </c>
      <c r="E520" s="97"/>
      <c r="F520" s="97"/>
      <c r="G520" s="97"/>
      <c r="H520" s="192">
        <f t="shared" ref="H520:H550" si="64">IF(L520&lt;=0,I520*J520,I520*J520*L520)</f>
        <v>0</v>
      </c>
      <c r="I520" s="151"/>
      <c r="J520" s="152"/>
      <c r="K520" s="153"/>
      <c r="L520" s="152"/>
      <c r="M520" s="154"/>
      <c r="N520" s="122"/>
      <c r="O520" s="122"/>
      <c r="P520" s="123"/>
      <c r="Q520" s="188"/>
      <c r="R520" s="12"/>
      <c r="S520" s="12"/>
      <c r="T520" s="13"/>
      <c r="U520" s="113"/>
      <c r="V520" s="27"/>
    </row>
    <row r="521" spans="2:22" s="7" customFormat="1" ht="49.5" customHeight="1">
      <c r="B521" s="204" t="s">
        <v>154</v>
      </c>
      <c r="C521" s="107">
        <f t="shared" si="63"/>
        <v>22</v>
      </c>
      <c r="D521" s="116" t="s">
        <v>88</v>
      </c>
      <c r="E521" s="97"/>
      <c r="F521" s="97"/>
      <c r="G521" s="97"/>
      <c r="H521" s="192">
        <f t="shared" si="64"/>
        <v>0</v>
      </c>
      <c r="I521" s="151"/>
      <c r="J521" s="152"/>
      <c r="K521" s="153"/>
      <c r="L521" s="152"/>
      <c r="M521" s="154"/>
      <c r="N521" s="122"/>
      <c r="O521" s="122"/>
      <c r="P521" s="123"/>
      <c r="Q521" s="188"/>
      <c r="R521" s="12"/>
      <c r="S521" s="12"/>
      <c r="T521" s="13"/>
      <c r="U521" s="113"/>
      <c r="V521" s="27"/>
    </row>
    <row r="522" spans="2:22" s="7" customFormat="1" ht="49.5" customHeight="1">
      <c r="B522" s="204" t="s">
        <v>154</v>
      </c>
      <c r="C522" s="107">
        <f t="shared" si="63"/>
        <v>23</v>
      </c>
      <c r="D522" s="116" t="s">
        <v>88</v>
      </c>
      <c r="E522" s="97"/>
      <c r="F522" s="97"/>
      <c r="G522" s="97"/>
      <c r="H522" s="192">
        <f t="shared" si="64"/>
        <v>0</v>
      </c>
      <c r="I522" s="151"/>
      <c r="J522" s="152"/>
      <c r="K522" s="153"/>
      <c r="L522" s="152"/>
      <c r="M522" s="154"/>
      <c r="N522" s="122"/>
      <c r="O522" s="122"/>
      <c r="P522" s="123"/>
      <c r="Q522" s="188"/>
      <c r="R522" s="12"/>
      <c r="S522" s="12"/>
      <c r="T522" s="13"/>
      <c r="U522" s="113"/>
      <c r="V522" s="27"/>
    </row>
    <row r="523" spans="2:22" s="7" customFormat="1" ht="49.5" customHeight="1">
      <c r="B523" s="204" t="s">
        <v>154</v>
      </c>
      <c r="C523" s="107">
        <f t="shared" si="63"/>
        <v>24</v>
      </c>
      <c r="D523" s="116" t="s">
        <v>88</v>
      </c>
      <c r="E523" s="97"/>
      <c r="F523" s="97"/>
      <c r="G523" s="97"/>
      <c r="H523" s="192">
        <f t="shared" si="64"/>
        <v>0</v>
      </c>
      <c r="I523" s="151"/>
      <c r="J523" s="152"/>
      <c r="K523" s="153"/>
      <c r="L523" s="152"/>
      <c r="M523" s="154"/>
      <c r="N523" s="122"/>
      <c r="O523" s="122"/>
      <c r="P523" s="123"/>
      <c r="Q523" s="188"/>
      <c r="R523" s="12"/>
      <c r="S523" s="12"/>
      <c r="T523" s="13"/>
      <c r="U523" s="113"/>
      <c r="V523" s="27"/>
    </row>
    <row r="524" spans="2:22" s="7" customFormat="1" ht="49.5" customHeight="1">
      <c r="B524" s="204" t="s">
        <v>154</v>
      </c>
      <c r="C524" s="107">
        <f t="shared" si="63"/>
        <v>25</v>
      </c>
      <c r="D524" s="116" t="s">
        <v>88</v>
      </c>
      <c r="E524" s="97"/>
      <c r="F524" s="97"/>
      <c r="G524" s="97"/>
      <c r="H524" s="192">
        <f t="shared" si="64"/>
        <v>0</v>
      </c>
      <c r="I524" s="151"/>
      <c r="J524" s="152"/>
      <c r="K524" s="153"/>
      <c r="L524" s="152"/>
      <c r="M524" s="154"/>
      <c r="N524" s="122"/>
      <c r="O524" s="122"/>
      <c r="P524" s="123"/>
      <c r="Q524" s="188"/>
      <c r="R524" s="12"/>
      <c r="S524" s="12"/>
      <c r="T524" s="13"/>
      <c r="U524" s="113"/>
      <c r="V524" s="27"/>
    </row>
    <row r="525" spans="2:22" s="7" customFormat="1" ht="49.5" customHeight="1">
      <c r="B525" s="204" t="s">
        <v>154</v>
      </c>
      <c r="C525" s="107">
        <f t="shared" si="63"/>
        <v>26</v>
      </c>
      <c r="D525" s="116" t="s">
        <v>88</v>
      </c>
      <c r="E525" s="97"/>
      <c r="F525" s="97"/>
      <c r="G525" s="97"/>
      <c r="H525" s="192">
        <f t="shared" si="64"/>
        <v>0</v>
      </c>
      <c r="I525" s="151"/>
      <c r="J525" s="152"/>
      <c r="K525" s="153"/>
      <c r="L525" s="152"/>
      <c r="M525" s="154"/>
      <c r="N525" s="122"/>
      <c r="O525" s="122"/>
      <c r="P525" s="123"/>
      <c r="Q525" s="188"/>
      <c r="R525" s="12"/>
      <c r="S525" s="12"/>
      <c r="T525" s="13"/>
      <c r="U525" s="113"/>
      <c r="V525" s="27"/>
    </row>
    <row r="526" spans="2:22" s="7" customFormat="1" ht="49.5" customHeight="1">
      <c r="B526" s="204" t="s">
        <v>154</v>
      </c>
      <c r="C526" s="107">
        <f t="shared" si="63"/>
        <v>27</v>
      </c>
      <c r="D526" s="116" t="s">
        <v>88</v>
      </c>
      <c r="E526" s="97"/>
      <c r="F526" s="97"/>
      <c r="G526" s="97"/>
      <c r="H526" s="192">
        <f t="shared" si="64"/>
        <v>0</v>
      </c>
      <c r="I526" s="151"/>
      <c r="J526" s="152"/>
      <c r="K526" s="153"/>
      <c r="L526" s="152"/>
      <c r="M526" s="154"/>
      <c r="N526" s="122"/>
      <c r="O526" s="122"/>
      <c r="P526" s="123"/>
      <c r="Q526" s="188"/>
      <c r="R526" s="12"/>
      <c r="S526" s="12"/>
      <c r="T526" s="13"/>
      <c r="U526" s="113"/>
      <c r="V526" s="27"/>
    </row>
    <row r="527" spans="2:22" s="7" customFormat="1" ht="49.5" customHeight="1">
      <c r="B527" s="204" t="s">
        <v>154</v>
      </c>
      <c r="C527" s="107">
        <f t="shared" si="63"/>
        <v>28</v>
      </c>
      <c r="D527" s="116" t="s">
        <v>88</v>
      </c>
      <c r="E527" s="97"/>
      <c r="F527" s="97"/>
      <c r="G527" s="97"/>
      <c r="H527" s="192">
        <f t="shared" si="64"/>
        <v>0</v>
      </c>
      <c r="I527" s="151"/>
      <c r="J527" s="152"/>
      <c r="K527" s="153"/>
      <c r="L527" s="152"/>
      <c r="M527" s="154"/>
      <c r="N527" s="122"/>
      <c r="O527" s="122"/>
      <c r="P527" s="123"/>
      <c r="Q527" s="188"/>
      <c r="R527" s="12"/>
      <c r="S527" s="12"/>
      <c r="T527" s="13"/>
      <c r="U527" s="113"/>
      <c r="V527" s="27"/>
    </row>
    <row r="528" spans="2:22" s="7" customFormat="1" ht="49.5" customHeight="1">
      <c r="B528" s="204" t="s">
        <v>154</v>
      </c>
      <c r="C528" s="107">
        <f t="shared" si="63"/>
        <v>29</v>
      </c>
      <c r="D528" s="116" t="s">
        <v>88</v>
      </c>
      <c r="E528" s="97"/>
      <c r="F528" s="97"/>
      <c r="G528" s="97"/>
      <c r="H528" s="192">
        <f t="shared" si="64"/>
        <v>0</v>
      </c>
      <c r="I528" s="151"/>
      <c r="J528" s="152"/>
      <c r="K528" s="153"/>
      <c r="L528" s="152"/>
      <c r="M528" s="154"/>
      <c r="N528" s="122"/>
      <c r="O528" s="122"/>
      <c r="P528" s="123"/>
      <c r="Q528" s="188"/>
      <c r="R528" s="12"/>
      <c r="S528" s="12"/>
      <c r="T528" s="13"/>
      <c r="U528" s="113"/>
      <c r="V528" s="27"/>
    </row>
    <row r="529" spans="2:22" s="7" customFormat="1" ht="49.5" customHeight="1" thickBot="1">
      <c r="B529" s="204" t="s">
        <v>154</v>
      </c>
      <c r="C529" s="107">
        <f t="shared" si="63"/>
        <v>30</v>
      </c>
      <c r="D529" s="116" t="s">
        <v>88</v>
      </c>
      <c r="E529" s="97"/>
      <c r="F529" s="97"/>
      <c r="G529" s="97"/>
      <c r="H529" s="192">
        <f t="shared" si="64"/>
        <v>0</v>
      </c>
      <c r="I529" s="151"/>
      <c r="J529" s="152"/>
      <c r="K529" s="153"/>
      <c r="L529" s="152"/>
      <c r="M529" s="154"/>
      <c r="N529" s="122"/>
      <c r="O529" s="122"/>
      <c r="P529" s="123"/>
      <c r="Q529" s="188"/>
      <c r="R529" s="12"/>
      <c r="S529" s="12"/>
      <c r="T529" s="13"/>
      <c r="U529" s="113" t="s">
        <v>93</v>
      </c>
      <c r="V529" s="27"/>
    </row>
    <row r="530" spans="2:22" s="7" customFormat="1" ht="49.5" hidden="1" customHeight="1">
      <c r="B530" s="204" t="s">
        <v>154</v>
      </c>
      <c r="C530" s="107">
        <f t="shared" si="63"/>
        <v>31</v>
      </c>
      <c r="D530" s="116" t="s">
        <v>88</v>
      </c>
      <c r="E530" s="97"/>
      <c r="F530" s="97"/>
      <c r="G530" s="97"/>
      <c r="H530" s="192">
        <f t="shared" si="64"/>
        <v>0</v>
      </c>
      <c r="I530" s="151"/>
      <c r="J530" s="152"/>
      <c r="K530" s="153"/>
      <c r="L530" s="152"/>
      <c r="M530" s="154"/>
      <c r="N530" s="122"/>
      <c r="O530" s="122"/>
      <c r="P530" s="123"/>
      <c r="Q530" s="188"/>
      <c r="R530" s="12"/>
      <c r="S530" s="12"/>
      <c r="T530" s="13"/>
      <c r="U530" s="113"/>
      <c r="V530" s="27"/>
    </row>
    <row r="531" spans="2:22" s="7" customFormat="1" ht="49.5" hidden="1" customHeight="1">
      <c r="B531" s="204" t="s">
        <v>154</v>
      </c>
      <c r="C531" s="107">
        <f t="shared" si="63"/>
        <v>32</v>
      </c>
      <c r="D531" s="116" t="s">
        <v>88</v>
      </c>
      <c r="E531" s="97"/>
      <c r="F531" s="97"/>
      <c r="G531" s="97"/>
      <c r="H531" s="192">
        <f t="shared" si="64"/>
        <v>0</v>
      </c>
      <c r="I531" s="151"/>
      <c r="J531" s="152"/>
      <c r="K531" s="153"/>
      <c r="L531" s="152"/>
      <c r="M531" s="154"/>
      <c r="N531" s="122"/>
      <c r="O531" s="122"/>
      <c r="P531" s="123"/>
      <c r="Q531" s="188"/>
      <c r="R531" s="12"/>
      <c r="S531" s="12"/>
      <c r="T531" s="13"/>
      <c r="U531" s="113"/>
      <c r="V531" s="27"/>
    </row>
    <row r="532" spans="2:22" s="7" customFormat="1" ht="49.5" hidden="1" customHeight="1">
      <c r="B532" s="204" t="s">
        <v>154</v>
      </c>
      <c r="C532" s="107">
        <f t="shared" si="63"/>
        <v>33</v>
      </c>
      <c r="D532" s="116" t="s">
        <v>88</v>
      </c>
      <c r="E532" s="97"/>
      <c r="F532" s="97"/>
      <c r="G532" s="97"/>
      <c r="H532" s="192">
        <f t="shared" si="64"/>
        <v>0</v>
      </c>
      <c r="I532" s="151"/>
      <c r="J532" s="152"/>
      <c r="K532" s="153"/>
      <c r="L532" s="152"/>
      <c r="M532" s="154"/>
      <c r="N532" s="122"/>
      <c r="O532" s="122"/>
      <c r="P532" s="123"/>
      <c r="Q532" s="188"/>
      <c r="R532" s="12"/>
      <c r="S532" s="12"/>
      <c r="T532" s="13"/>
      <c r="U532" s="113"/>
      <c r="V532" s="27"/>
    </row>
    <row r="533" spans="2:22" s="7" customFormat="1" ht="49.5" hidden="1" customHeight="1">
      <c r="B533" s="204" t="s">
        <v>154</v>
      </c>
      <c r="C533" s="107">
        <f t="shared" si="63"/>
        <v>34</v>
      </c>
      <c r="D533" s="116" t="s">
        <v>88</v>
      </c>
      <c r="E533" s="97"/>
      <c r="F533" s="97"/>
      <c r="G533" s="97"/>
      <c r="H533" s="192">
        <f t="shared" si="64"/>
        <v>0</v>
      </c>
      <c r="I533" s="151"/>
      <c r="J533" s="152"/>
      <c r="K533" s="153"/>
      <c r="L533" s="152"/>
      <c r="M533" s="154"/>
      <c r="N533" s="122"/>
      <c r="O533" s="122"/>
      <c r="P533" s="123"/>
      <c r="Q533" s="188"/>
      <c r="R533" s="12"/>
      <c r="S533" s="12"/>
      <c r="T533" s="13"/>
      <c r="U533" s="113"/>
      <c r="V533" s="27"/>
    </row>
    <row r="534" spans="2:22" s="7" customFormat="1" ht="49.5" hidden="1" customHeight="1">
      <c r="B534" s="204" t="s">
        <v>154</v>
      </c>
      <c r="C534" s="107">
        <f t="shared" si="63"/>
        <v>35</v>
      </c>
      <c r="D534" s="116" t="s">
        <v>88</v>
      </c>
      <c r="E534" s="97"/>
      <c r="F534" s="97"/>
      <c r="G534" s="97"/>
      <c r="H534" s="192">
        <f t="shared" si="64"/>
        <v>0</v>
      </c>
      <c r="I534" s="151"/>
      <c r="J534" s="152"/>
      <c r="K534" s="153"/>
      <c r="L534" s="152"/>
      <c r="M534" s="154"/>
      <c r="N534" s="122"/>
      <c r="O534" s="122"/>
      <c r="P534" s="123"/>
      <c r="Q534" s="188"/>
      <c r="R534" s="12"/>
      <c r="S534" s="12"/>
      <c r="T534" s="13"/>
      <c r="U534" s="113"/>
      <c r="V534" s="27"/>
    </row>
    <row r="535" spans="2:22" s="7" customFormat="1" ht="49.5" hidden="1" customHeight="1">
      <c r="B535" s="204" t="s">
        <v>154</v>
      </c>
      <c r="C535" s="107">
        <f t="shared" si="63"/>
        <v>36</v>
      </c>
      <c r="D535" s="116" t="s">
        <v>88</v>
      </c>
      <c r="E535" s="97"/>
      <c r="F535" s="97"/>
      <c r="G535" s="97"/>
      <c r="H535" s="192">
        <f t="shared" si="64"/>
        <v>0</v>
      </c>
      <c r="I535" s="151"/>
      <c r="J535" s="152"/>
      <c r="K535" s="153"/>
      <c r="L535" s="152"/>
      <c r="M535" s="154"/>
      <c r="N535" s="122"/>
      <c r="O535" s="122"/>
      <c r="P535" s="123"/>
      <c r="Q535" s="188"/>
      <c r="R535" s="12"/>
      <c r="S535" s="12"/>
      <c r="T535" s="13"/>
      <c r="U535" s="113"/>
      <c r="V535" s="27"/>
    </row>
    <row r="536" spans="2:22" s="7" customFormat="1" ht="49.5" hidden="1" customHeight="1">
      <c r="B536" s="204" t="s">
        <v>154</v>
      </c>
      <c r="C536" s="107">
        <f t="shared" si="63"/>
        <v>37</v>
      </c>
      <c r="D536" s="116" t="s">
        <v>88</v>
      </c>
      <c r="E536" s="97"/>
      <c r="F536" s="97"/>
      <c r="G536" s="97"/>
      <c r="H536" s="192">
        <f t="shared" si="64"/>
        <v>0</v>
      </c>
      <c r="I536" s="151"/>
      <c r="J536" s="152"/>
      <c r="K536" s="153"/>
      <c r="L536" s="152"/>
      <c r="M536" s="154"/>
      <c r="N536" s="122"/>
      <c r="O536" s="122"/>
      <c r="P536" s="123"/>
      <c r="Q536" s="188"/>
      <c r="R536" s="12"/>
      <c r="S536" s="12"/>
      <c r="T536" s="13"/>
      <c r="U536" s="113"/>
      <c r="V536" s="27"/>
    </row>
    <row r="537" spans="2:22" s="7" customFormat="1" ht="49.5" hidden="1" customHeight="1">
      <c r="B537" s="204" t="s">
        <v>154</v>
      </c>
      <c r="C537" s="107">
        <f t="shared" si="63"/>
        <v>38</v>
      </c>
      <c r="D537" s="116" t="s">
        <v>88</v>
      </c>
      <c r="E537" s="97"/>
      <c r="F537" s="97"/>
      <c r="G537" s="97"/>
      <c r="H537" s="192">
        <f t="shared" si="64"/>
        <v>0</v>
      </c>
      <c r="I537" s="151"/>
      <c r="J537" s="152"/>
      <c r="K537" s="153"/>
      <c r="L537" s="152"/>
      <c r="M537" s="154"/>
      <c r="N537" s="122"/>
      <c r="O537" s="122"/>
      <c r="P537" s="123"/>
      <c r="Q537" s="188"/>
      <c r="R537" s="12"/>
      <c r="S537" s="12"/>
      <c r="T537" s="13"/>
      <c r="U537" s="113"/>
      <c r="V537" s="27"/>
    </row>
    <row r="538" spans="2:22" s="7" customFormat="1" ht="49.5" hidden="1" customHeight="1">
      <c r="B538" s="204" t="s">
        <v>154</v>
      </c>
      <c r="C538" s="107">
        <f t="shared" si="63"/>
        <v>39</v>
      </c>
      <c r="D538" s="116" t="s">
        <v>88</v>
      </c>
      <c r="E538" s="97"/>
      <c r="F538" s="97"/>
      <c r="G538" s="97"/>
      <c r="H538" s="192">
        <f t="shared" si="64"/>
        <v>0</v>
      </c>
      <c r="I538" s="151"/>
      <c r="J538" s="152"/>
      <c r="K538" s="153"/>
      <c r="L538" s="152"/>
      <c r="M538" s="154"/>
      <c r="N538" s="122"/>
      <c r="O538" s="122"/>
      <c r="P538" s="123"/>
      <c r="Q538" s="188"/>
      <c r="R538" s="12"/>
      <c r="S538" s="12"/>
      <c r="T538" s="13"/>
      <c r="U538" s="113"/>
      <c r="V538" s="27"/>
    </row>
    <row r="539" spans="2:22" s="7" customFormat="1" ht="49.5" hidden="1" customHeight="1">
      <c r="B539" s="204" t="s">
        <v>154</v>
      </c>
      <c r="C539" s="107">
        <f t="shared" si="63"/>
        <v>40</v>
      </c>
      <c r="D539" s="116" t="s">
        <v>88</v>
      </c>
      <c r="E539" s="97"/>
      <c r="F539" s="97"/>
      <c r="G539" s="97"/>
      <c r="H539" s="192">
        <f t="shared" si="64"/>
        <v>0</v>
      </c>
      <c r="I539" s="151"/>
      <c r="J539" s="152"/>
      <c r="K539" s="153"/>
      <c r="L539" s="152"/>
      <c r="M539" s="154"/>
      <c r="N539" s="122"/>
      <c r="O539" s="122"/>
      <c r="P539" s="123"/>
      <c r="Q539" s="188"/>
      <c r="R539" s="12"/>
      <c r="S539" s="12"/>
      <c r="T539" s="13"/>
      <c r="U539" s="113"/>
      <c r="V539" s="27"/>
    </row>
    <row r="540" spans="2:22" s="7" customFormat="1" ht="49.5" hidden="1" customHeight="1">
      <c r="B540" s="204" t="s">
        <v>154</v>
      </c>
      <c r="C540" s="107">
        <f t="shared" si="63"/>
        <v>41</v>
      </c>
      <c r="D540" s="116" t="s">
        <v>88</v>
      </c>
      <c r="E540" s="97"/>
      <c r="F540" s="97"/>
      <c r="G540" s="97"/>
      <c r="H540" s="192">
        <f t="shared" si="64"/>
        <v>0</v>
      </c>
      <c r="I540" s="151"/>
      <c r="J540" s="152"/>
      <c r="K540" s="153"/>
      <c r="L540" s="152"/>
      <c r="M540" s="154"/>
      <c r="N540" s="122"/>
      <c r="O540" s="122"/>
      <c r="P540" s="123"/>
      <c r="Q540" s="188"/>
      <c r="R540" s="12"/>
      <c r="S540" s="12"/>
      <c r="T540" s="13"/>
      <c r="U540" s="113"/>
      <c r="V540" s="27"/>
    </row>
    <row r="541" spans="2:22" s="7" customFormat="1" ht="49.5" hidden="1" customHeight="1">
      <c r="B541" s="204" t="s">
        <v>154</v>
      </c>
      <c r="C541" s="107">
        <f t="shared" si="63"/>
        <v>42</v>
      </c>
      <c r="D541" s="116" t="s">
        <v>88</v>
      </c>
      <c r="E541" s="97"/>
      <c r="F541" s="97"/>
      <c r="G541" s="97"/>
      <c r="H541" s="192">
        <f t="shared" si="64"/>
        <v>0</v>
      </c>
      <c r="I541" s="151"/>
      <c r="J541" s="152"/>
      <c r="K541" s="153"/>
      <c r="L541" s="152"/>
      <c r="M541" s="154"/>
      <c r="N541" s="122"/>
      <c r="O541" s="122"/>
      <c r="P541" s="123"/>
      <c r="Q541" s="188"/>
      <c r="R541" s="12"/>
      <c r="S541" s="12"/>
      <c r="T541" s="13"/>
      <c r="U541" s="113"/>
      <c r="V541" s="27"/>
    </row>
    <row r="542" spans="2:22" s="7" customFormat="1" ht="49.5" hidden="1" customHeight="1">
      <c r="B542" s="204" t="s">
        <v>154</v>
      </c>
      <c r="C542" s="107">
        <f t="shared" si="63"/>
        <v>43</v>
      </c>
      <c r="D542" s="116" t="s">
        <v>88</v>
      </c>
      <c r="E542" s="97"/>
      <c r="F542" s="97"/>
      <c r="G542" s="97"/>
      <c r="H542" s="192">
        <f t="shared" si="64"/>
        <v>0</v>
      </c>
      <c r="I542" s="151"/>
      <c r="J542" s="152"/>
      <c r="K542" s="153"/>
      <c r="L542" s="152"/>
      <c r="M542" s="154"/>
      <c r="N542" s="122"/>
      <c r="O542" s="122"/>
      <c r="P542" s="123"/>
      <c r="Q542" s="188"/>
      <c r="R542" s="12"/>
      <c r="S542" s="12"/>
      <c r="T542" s="13"/>
      <c r="U542" s="113"/>
      <c r="V542" s="27"/>
    </row>
    <row r="543" spans="2:22" s="7" customFormat="1" ht="49.5" hidden="1" customHeight="1">
      <c r="B543" s="204" t="s">
        <v>154</v>
      </c>
      <c r="C543" s="107">
        <f t="shared" si="63"/>
        <v>44</v>
      </c>
      <c r="D543" s="116" t="s">
        <v>88</v>
      </c>
      <c r="E543" s="97"/>
      <c r="F543" s="97"/>
      <c r="G543" s="97"/>
      <c r="H543" s="192">
        <f t="shared" si="64"/>
        <v>0</v>
      </c>
      <c r="I543" s="151"/>
      <c r="J543" s="152"/>
      <c r="K543" s="153"/>
      <c r="L543" s="152"/>
      <c r="M543" s="154"/>
      <c r="N543" s="122"/>
      <c r="O543" s="122"/>
      <c r="P543" s="123"/>
      <c r="Q543" s="188"/>
      <c r="R543" s="12"/>
      <c r="S543" s="12"/>
      <c r="T543" s="13"/>
      <c r="U543" s="113"/>
      <c r="V543" s="27"/>
    </row>
    <row r="544" spans="2:22" s="7" customFormat="1" ht="49.5" hidden="1" customHeight="1">
      <c r="B544" s="204" t="s">
        <v>154</v>
      </c>
      <c r="C544" s="107">
        <f t="shared" si="63"/>
        <v>45</v>
      </c>
      <c r="D544" s="116" t="s">
        <v>88</v>
      </c>
      <c r="E544" s="97"/>
      <c r="F544" s="97"/>
      <c r="G544" s="97"/>
      <c r="H544" s="192">
        <f t="shared" si="64"/>
        <v>0</v>
      </c>
      <c r="I544" s="151"/>
      <c r="J544" s="152"/>
      <c r="K544" s="153"/>
      <c r="L544" s="152"/>
      <c r="M544" s="154"/>
      <c r="N544" s="122"/>
      <c r="O544" s="122"/>
      <c r="P544" s="123"/>
      <c r="Q544" s="188"/>
      <c r="R544" s="12"/>
      <c r="S544" s="12"/>
      <c r="T544" s="13"/>
      <c r="U544" s="113"/>
      <c r="V544" s="27"/>
    </row>
    <row r="545" spans="2:22" s="7" customFormat="1" ht="49.5" hidden="1" customHeight="1">
      <c r="B545" s="204" t="s">
        <v>154</v>
      </c>
      <c r="C545" s="107">
        <f t="shared" si="63"/>
        <v>46</v>
      </c>
      <c r="D545" s="116" t="s">
        <v>88</v>
      </c>
      <c r="E545" s="97"/>
      <c r="F545" s="97"/>
      <c r="G545" s="97"/>
      <c r="H545" s="192">
        <f t="shared" si="64"/>
        <v>0</v>
      </c>
      <c r="I545" s="151"/>
      <c r="J545" s="152"/>
      <c r="K545" s="153"/>
      <c r="L545" s="152"/>
      <c r="M545" s="154"/>
      <c r="N545" s="122"/>
      <c r="O545" s="122"/>
      <c r="P545" s="123"/>
      <c r="Q545" s="188"/>
      <c r="R545" s="12"/>
      <c r="S545" s="12"/>
      <c r="T545" s="13"/>
      <c r="U545" s="113"/>
      <c r="V545" s="27"/>
    </row>
    <row r="546" spans="2:22" s="7" customFormat="1" ht="49.5" hidden="1" customHeight="1">
      <c r="B546" s="204" t="s">
        <v>154</v>
      </c>
      <c r="C546" s="107">
        <f t="shared" si="63"/>
        <v>47</v>
      </c>
      <c r="D546" s="116" t="s">
        <v>88</v>
      </c>
      <c r="E546" s="97"/>
      <c r="F546" s="97"/>
      <c r="G546" s="97"/>
      <c r="H546" s="192">
        <f t="shared" si="64"/>
        <v>0</v>
      </c>
      <c r="I546" s="151"/>
      <c r="J546" s="152"/>
      <c r="K546" s="153"/>
      <c r="L546" s="152"/>
      <c r="M546" s="154"/>
      <c r="N546" s="122"/>
      <c r="O546" s="122"/>
      <c r="P546" s="123"/>
      <c r="Q546" s="188"/>
      <c r="R546" s="12"/>
      <c r="S546" s="12"/>
      <c r="T546" s="13"/>
      <c r="U546" s="113"/>
      <c r="V546" s="27"/>
    </row>
    <row r="547" spans="2:22" s="7" customFormat="1" ht="49.5" hidden="1" customHeight="1">
      <c r="B547" s="204" t="s">
        <v>154</v>
      </c>
      <c r="C547" s="107">
        <f t="shared" si="63"/>
        <v>48</v>
      </c>
      <c r="D547" s="116" t="s">
        <v>88</v>
      </c>
      <c r="E547" s="97"/>
      <c r="F547" s="97"/>
      <c r="G547" s="97"/>
      <c r="H547" s="192">
        <f t="shared" si="64"/>
        <v>0</v>
      </c>
      <c r="I547" s="151"/>
      <c r="J547" s="152"/>
      <c r="K547" s="153"/>
      <c r="L547" s="152"/>
      <c r="M547" s="154"/>
      <c r="N547" s="122"/>
      <c r="O547" s="122"/>
      <c r="P547" s="123"/>
      <c r="Q547" s="188"/>
      <c r="R547" s="12"/>
      <c r="S547" s="12"/>
      <c r="T547" s="13"/>
      <c r="U547" s="113"/>
      <c r="V547" s="27"/>
    </row>
    <row r="548" spans="2:22" s="7" customFormat="1" ht="49.5" hidden="1" customHeight="1">
      <c r="B548" s="204" t="s">
        <v>154</v>
      </c>
      <c r="C548" s="107">
        <f t="shared" si="63"/>
        <v>49</v>
      </c>
      <c r="D548" s="116" t="s">
        <v>88</v>
      </c>
      <c r="E548" s="97"/>
      <c r="F548" s="97"/>
      <c r="G548" s="97"/>
      <c r="H548" s="192">
        <f t="shared" si="64"/>
        <v>0</v>
      </c>
      <c r="I548" s="151"/>
      <c r="J548" s="152"/>
      <c r="K548" s="153"/>
      <c r="L548" s="152"/>
      <c r="M548" s="154"/>
      <c r="N548" s="122"/>
      <c r="O548" s="122"/>
      <c r="P548" s="123"/>
      <c r="Q548" s="188"/>
      <c r="R548" s="12"/>
      <c r="S548" s="12"/>
      <c r="T548" s="13"/>
      <c r="U548" s="113"/>
      <c r="V548" s="27"/>
    </row>
    <row r="549" spans="2:22" s="7" customFormat="1" ht="49.5" hidden="1" customHeight="1">
      <c r="B549" s="204" t="s">
        <v>154</v>
      </c>
      <c r="C549" s="107">
        <f t="shared" si="63"/>
        <v>50</v>
      </c>
      <c r="D549" s="116" t="s">
        <v>88</v>
      </c>
      <c r="E549" s="97"/>
      <c r="F549" s="97"/>
      <c r="G549" s="97"/>
      <c r="H549" s="192">
        <f t="shared" si="64"/>
        <v>0</v>
      </c>
      <c r="I549" s="151"/>
      <c r="J549" s="152"/>
      <c r="K549" s="153"/>
      <c r="L549" s="152"/>
      <c r="M549" s="154"/>
      <c r="N549" s="122"/>
      <c r="O549" s="122"/>
      <c r="P549" s="123"/>
      <c r="Q549" s="188"/>
      <c r="R549" s="12"/>
      <c r="S549" s="12"/>
      <c r="T549" s="13"/>
      <c r="U549" s="113"/>
      <c r="V549" s="27"/>
    </row>
    <row r="550" spans="2:22" s="7" customFormat="1" ht="49.5" hidden="1" customHeight="1">
      <c r="B550" s="204" t="s">
        <v>154</v>
      </c>
      <c r="C550" s="107">
        <f t="shared" si="63"/>
        <v>51</v>
      </c>
      <c r="D550" s="116" t="s">
        <v>88</v>
      </c>
      <c r="E550" s="97"/>
      <c r="F550" s="97"/>
      <c r="G550" s="97"/>
      <c r="H550" s="192">
        <f t="shared" si="64"/>
        <v>0</v>
      </c>
      <c r="I550" s="151"/>
      <c r="J550" s="152"/>
      <c r="K550" s="153"/>
      <c r="L550" s="152"/>
      <c r="M550" s="154"/>
      <c r="N550" s="122"/>
      <c r="O550" s="122"/>
      <c r="P550" s="123"/>
      <c r="Q550" s="188"/>
      <c r="R550" s="12"/>
      <c r="S550" s="12"/>
      <c r="T550" s="13"/>
      <c r="V550" s="27"/>
    </row>
    <row r="551" spans="2:22" s="7" customFormat="1" ht="49.5" hidden="1" customHeight="1">
      <c r="B551" s="204" t="s">
        <v>154</v>
      </c>
      <c r="C551" s="107">
        <f t="shared" si="63"/>
        <v>52</v>
      </c>
      <c r="D551" s="116" t="s">
        <v>88</v>
      </c>
      <c r="E551" s="97"/>
      <c r="F551" s="97"/>
      <c r="G551" s="97"/>
      <c r="H551" s="192">
        <f t="shared" si="61"/>
        <v>0</v>
      </c>
      <c r="I551" s="151"/>
      <c r="J551" s="152"/>
      <c r="K551" s="153"/>
      <c r="L551" s="152"/>
      <c r="M551" s="154"/>
      <c r="N551" s="122"/>
      <c r="O551" s="122"/>
      <c r="P551" s="123"/>
      <c r="Q551" s="188"/>
      <c r="R551" s="10"/>
      <c r="S551" s="10"/>
      <c r="T551" s="11"/>
      <c r="V551" s="27"/>
    </row>
    <row r="552" spans="2:22" s="7" customFormat="1" ht="49.5" hidden="1" customHeight="1">
      <c r="B552" s="204" t="s">
        <v>154</v>
      </c>
      <c r="C552" s="107">
        <f t="shared" si="63"/>
        <v>53</v>
      </c>
      <c r="D552" s="116" t="s">
        <v>88</v>
      </c>
      <c r="E552" s="97"/>
      <c r="F552" s="97"/>
      <c r="G552" s="97"/>
      <c r="H552" s="192">
        <f t="shared" si="61"/>
        <v>0</v>
      </c>
      <c r="I552" s="151"/>
      <c r="J552" s="152"/>
      <c r="K552" s="153"/>
      <c r="L552" s="152"/>
      <c r="M552" s="154"/>
      <c r="N552" s="122"/>
      <c r="O552" s="122"/>
      <c r="P552" s="123"/>
      <c r="Q552" s="188"/>
      <c r="R552" s="12"/>
      <c r="S552" s="12"/>
      <c r="T552" s="13"/>
      <c r="V552" s="27"/>
    </row>
    <row r="553" spans="2:22" s="7" customFormat="1" ht="49.5" hidden="1" customHeight="1">
      <c r="B553" s="204" t="s">
        <v>154</v>
      </c>
      <c r="C553" s="107">
        <f t="shared" si="63"/>
        <v>54</v>
      </c>
      <c r="D553" s="116" t="s">
        <v>88</v>
      </c>
      <c r="E553" s="97"/>
      <c r="F553" s="97"/>
      <c r="G553" s="97"/>
      <c r="H553" s="192">
        <f t="shared" si="61"/>
        <v>0</v>
      </c>
      <c r="I553" s="151"/>
      <c r="J553" s="152"/>
      <c r="K553" s="153"/>
      <c r="L553" s="152"/>
      <c r="M553" s="154"/>
      <c r="N553" s="122"/>
      <c r="O553" s="122"/>
      <c r="P553" s="123"/>
      <c r="Q553" s="188"/>
      <c r="R553" s="12"/>
      <c r="S553" s="12"/>
      <c r="T553" s="13"/>
      <c r="V553" s="27"/>
    </row>
    <row r="554" spans="2:22" s="7" customFormat="1" ht="49.5" hidden="1" customHeight="1">
      <c r="B554" s="204" t="s">
        <v>154</v>
      </c>
      <c r="C554" s="107">
        <f t="shared" si="63"/>
        <v>55</v>
      </c>
      <c r="D554" s="116" t="s">
        <v>88</v>
      </c>
      <c r="E554" s="97"/>
      <c r="F554" s="97"/>
      <c r="G554" s="97"/>
      <c r="H554" s="192">
        <f t="shared" si="61"/>
        <v>0</v>
      </c>
      <c r="I554" s="151"/>
      <c r="J554" s="152"/>
      <c r="K554" s="153"/>
      <c r="L554" s="152"/>
      <c r="M554" s="154"/>
      <c r="N554" s="122"/>
      <c r="O554" s="122"/>
      <c r="P554" s="123"/>
      <c r="Q554" s="188"/>
      <c r="R554" s="12"/>
      <c r="S554" s="12"/>
      <c r="T554" s="13"/>
      <c r="V554" s="27"/>
    </row>
    <row r="555" spans="2:22" s="7" customFormat="1" ht="49.5" hidden="1" customHeight="1">
      <c r="B555" s="204" t="s">
        <v>154</v>
      </c>
      <c r="C555" s="107">
        <f t="shared" si="63"/>
        <v>56</v>
      </c>
      <c r="D555" s="116" t="s">
        <v>88</v>
      </c>
      <c r="E555" s="97"/>
      <c r="F555" s="97"/>
      <c r="G555" s="97"/>
      <c r="H555" s="192">
        <f t="shared" si="61"/>
        <v>0</v>
      </c>
      <c r="I555" s="151"/>
      <c r="J555" s="152"/>
      <c r="K555" s="153"/>
      <c r="L555" s="152"/>
      <c r="M555" s="154"/>
      <c r="N555" s="122"/>
      <c r="O555" s="122"/>
      <c r="P555" s="123"/>
      <c r="Q555" s="188"/>
      <c r="R555" s="12"/>
      <c r="S555" s="12"/>
      <c r="T555" s="13"/>
      <c r="V555" s="27"/>
    </row>
    <row r="556" spans="2:22" s="7" customFormat="1" ht="49.5" hidden="1" customHeight="1">
      <c r="B556" s="204" t="s">
        <v>154</v>
      </c>
      <c r="C556" s="107">
        <f t="shared" si="63"/>
        <v>57</v>
      </c>
      <c r="D556" s="116" t="s">
        <v>88</v>
      </c>
      <c r="E556" s="97"/>
      <c r="F556" s="97"/>
      <c r="G556" s="97"/>
      <c r="H556" s="192">
        <f t="shared" si="61"/>
        <v>0</v>
      </c>
      <c r="I556" s="151"/>
      <c r="J556" s="152"/>
      <c r="K556" s="153"/>
      <c r="L556" s="152"/>
      <c r="M556" s="154"/>
      <c r="N556" s="122"/>
      <c r="O556" s="122"/>
      <c r="P556" s="123"/>
      <c r="Q556" s="188"/>
      <c r="R556" s="12"/>
      <c r="S556" s="12"/>
      <c r="T556" s="13"/>
      <c r="V556" s="27"/>
    </row>
    <row r="557" spans="2:22" s="7" customFormat="1" ht="49.5" hidden="1" customHeight="1">
      <c r="B557" s="204" t="s">
        <v>154</v>
      </c>
      <c r="C557" s="107">
        <f t="shared" si="63"/>
        <v>58</v>
      </c>
      <c r="D557" s="116" t="s">
        <v>88</v>
      </c>
      <c r="E557" s="97"/>
      <c r="F557" s="97"/>
      <c r="G557" s="97"/>
      <c r="H557" s="192">
        <f t="shared" si="61"/>
        <v>0</v>
      </c>
      <c r="I557" s="151"/>
      <c r="J557" s="152"/>
      <c r="K557" s="153"/>
      <c r="L557" s="152"/>
      <c r="M557" s="154"/>
      <c r="N557" s="122"/>
      <c r="O557" s="122"/>
      <c r="P557" s="123"/>
      <c r="Q557" s="188"/>
      <c r="R557" s="12"/>
      <c r="S557" s="12"/>
      <c r="T557" s="13"/>
      <c r="V557" s="27"/>
    </row>
    <row r="558" spans="2:22" s="7" customFormat="1" ht="49.5" hidden="1" customHeight="1">
      <c r="B558" s="204" t="s">
        <v>154</v>
      </c>
      <c r="C558" s="107">
        <f t="shared" si="63"/>
        <v>59</v>
      </c>
      <c r="D558" s="116" t="s">
        <v>88</v>
      </c>
      <c r="E558" s="97"/>
      <c r="F558" s="97"/>
      <c r="G558" s="97"/>
      <c r="H558" s="192">
        <f t="shared" si="61"/>
        <v>0</v>
      </c>
      <c r="I558" s="151"/>
      <c r="J558" s="152"/>
      <c r="K558" s="153"/>
      <c r="L558" s="152"/>
      <c r="M558" s="154"/>
      <c r="N558" s="122"/>
      <c r="O558" s="122"/>
      <c r="P558" s="123"/>
      <c r="Q558" s="188"/>
      <c r="R558" s="10"/>
      <c r="S558" s="10"/>
      <c r="T558" s="11"/>
      <c r="V558" s="27"/>
    </row>
    <row r="559" spans="2:22" s="7" customFormat="1" ht="49.5" hidden="1" customHeight="1" thickBot="1">
      <c r="B559" s="205" t="s">
        <v>182</v>
      </c>
      <c r="C559" s="103">
        <f t="shared" si="63"/>
        <v>60</v>
      </c>
      <c r="D559" s="30" t="s">
        <v>88</v>
      </c>
      <c r="E559" s="99"/>
      <c r="F559" s="99"/>
      <c r="G559" s="99"/>
      <c r="H559" s="26">
        <f t="shared" si="61"/>
        <v>0</v>
      </c>
      <c r="I559" s="156"/>
      <c r="J559" s="157"/>
      <c r="K559" s="158"/>
      <c r="L559" s="157"/>
      <c r="M559" s="160"/>
      <c r="N559" s="124"/>
      <c r="O559" s="124"/>
      <c r="P559" s="125"/>
      <c r="Q559" s="201"/>
      <c r="R559" s="12"/>
      <c r="S559" s="12"/>
      <c r="T559" s="13"/>
      <c r="V559" s="27"/>
    </row>
    <row r="560" spans="2:22" s="7" customFormat="1" ht="49.5" customHeight="1" thickTop="1" thickBot="1">
      <c r="B560" s="206" t="s">
        <v>94</v>
      </c>
      <c r="C560" s="17"/>
      <c r="D560" s="117"/>
      <c r="E560" s="200"/>
      <c r="F560" s="200"/>
      <c r="G560" s="200"/>
      <c r="H560" s="18">
        <f>SUM(H500:H559)</f>
        <v>0</v>
      </c>
      <c r="I560" s="170"/>
      <c r="J560" s="171"/>
      <c r="K560" s="171"/>
      <c r="L560" s="171"/>
      <c r="M560" s="171"/>
      <c r="N560" s="130"/>
      <c r="O560" s="130"/>
      <c r="P560" s="131"/>
      <c r="Q560" s="131"/>
      <c r="R560" s="8"/>
      <c r="S560" s="8"/>
      <c r="T560" s="9"/>
    </row>
    <row r="561" spans="2:22" s="7" customFormat="1" ht="49.5" customHeight="1" thickTop="1">
      <c r="B561" s="207" t="s">
        <v>156</v>
      </c>
      <c r="C561" s="104">
        <v>1</v>
      </c>
      <c r="D561" s="29" t="s">
        <v>114</v>
      </c>
      <c r="E561" s="96"/>
      <c r="F561" s="96"/>
      <c r="G561" s="96"/>
      <c r="H561" s="194">
        <f t="shared" ref="H561:H660" si="65">IF(L561&lt;=0,I561*J561,I561*J561*L561)</f>
        <v>0</v>
      </c>
      <c r="I561" s="145"/>
      <c r="J561" s="146"/>
      <c r="K561" s="147"/>
      <c r="L561" s="148"/>
      <c r="M561" s="149"/>
      <c r="N561" s="120"/>
      <c r="O561" s="120"/>
      <c r="P561" s="121"/>
      <c r="Q561" s="121"/>
      <c r="R561" s="8"/>
      <c r="S561" s="8"/>
      <c r="T561" s="9"/>
    </row>
    <row r="562" spans="2:22" s="7" customFormat="1" ht="49.5" customHeight="1">
      <c r="B562" s="204" t="s">
        <v>156</v>
      </c>
      <c r="C562" s="107">
        <f>C561+1</f>
        <v>2</v>
      </c>
      <c r="D562" s="116" t="s">
        <v>114</v>
      </c>
      <c r="E562" s="97"/>
      <c r="F562" s="97"/>
      <c r="G562" s="97"/>
      <c r="H562" s="192">
        <f t="shared" ref="H562:H571" si="66">IF(L562&lt;=0,I562*J562,I562*J562*L562)</f>
        <v>0</v>
      </c>
      <c r="I562" s="151"/>
      <c r="J562" s="152"/>
      <c r="K562" s="153"/>
      <c r="L562" s="152"/>
      <c r="M562" s="154"/>
      <c r="N562" s="190"/>
      <c r="O562" s="122"/>
      <c r="P562" s="123"/>
      <c r="Q562" s="123"/>
      <c r="R562" s="10"/>
      <c r="S562" s="10"/>
      <c r="T562" s="11"/>
    </row>
    <row r="563" spans="2:22" s="7" customFormat="1" ht="49.5" customHeight="1">
      <c r="B563" s="204" t="s">
        <v>156</v>
      </c>
      <c r="C563" s="107">
        <f t="shared" ref="C563:C660" si="67">C562+1</f>
        <v>3</v>
      </c>
      <c r="D563" s="116" t="s">
        <v>114</v>
      </c>
      <c r="E563" s="97"/>
      <c r="F563" s="97"/>
      <c r="G563" s="97"/>
      <c r="H563" s="192">
        <f t="shared" si="66"/>
        <v>0</v>
      </c>
      <c r="I563" s="151"/>
      <c r="J563" s="152"/>
      <c r="K563" s="153"/>
      <c r="L563" s="152"/>
      <c r="M563" s="154"/>
      <c r="N563" s="122"/>
      <c r="O563" s="122"/>
      <c r="P563" s="123"/>
      <c r="Q563" s="123"/>
      <c r="R563" s="12"/>
      <c r="S563" s="12"/>
      <c r="T563" s="13"/>
      <c r="V563" s="27"/>
    </row>
    <row r="564" spans="2:22" s="7" customFormat="1" ht="49.5" customHeight="1">
      <c r="B564" s="204" t="s">
        <v>156</v>
      </c>
      <c r="C564" s="107">
        <f t="shared" si="67"/>
        <v>4</v>
      </c>
      <c r="D564" s="116" t="s">
        <v>114</v>
      </c>
      <c r="E564" s="97"/>
      <c r="F564" s="97"/>
      <c r="G564" s="97"/>
      <c r="H564" s="192">
        <f t="shared" si="66"/>
        <v>0</v>
      </c>
      <c r="I564" s="151"/>
      <c r="J564" s="152"/>
      <c r="K564" s="153"/>
      <c r="L564" s="152"/>
      <c r="M564" s="154"/>
      <c r="N564" s="122"/>
      <c r="O564" s="122"/>
      <c r="P564" s="123"/>
      <c r="Q564" s="123"/>
      <c r="R564" s="12"/>
      <c r="S564" s="12"/>
      <c r="T564" s="13"/>
      <c r="V564" s="27"/>
    </row>
    <row r="565" spans="2:22" s="7" customFormat="1" ht="49.5" customHeight="1">
      <c r="B565" s="204" t="s">
        <v>156</v>
      </c>
      <c r="C565" s="107">
        <f t="shared" si="67"/>
        <v>5</v>
      </c>
      <c r="D565" s="116" t="s">
        <v>114</v>
      </c>
      <c r="E565" s="97"/>
      <c r="F565" s="97"/>
      <c r="G565" s="97"/>
      <c r="H565" s="192">
        <f t="shared" si="66"/>
        <v>0</v>
      </c>
      <c r="I565" s="151"/>
      <c r="J565" s="152"/>
      <c r="K565" s="153"/>
      <c r="L565" s="152"/>
      <c r="M565" s="154"/>
      <c r="N565" s="122"/>
      <c r="O565" s="122"/>
      <c r="P565" s="123"/>
      <c r="Q565" s="123"/>
      <c r="R565" s="12"/>
      <c r="S565" s="12"/>
      <c r="T565" s="13"/>
      <c r="V565" s="27"/>
    </row>
    <row r="566" spans="2:22" s="7" customFormat="1" ht="49.5" customHeight="1">
      <c r="B566" s="204" t="s">
        <v>156</v>
      </c>
      <c r="C566" s="107">
        <f t="shared" si="67"/>
        <v>6</v>
      </c>
      <c r="D566" s="116" t="s">
        <v>114</v>
      </c>
      <c r="E566" s="97"/>
      <c r="F566" s="97"/>
      <c r="G566" s="97"/>
      <c r="H566" s="192">
        <f t="shared" si="66"/>
        <v>0</v>
      </c>
      <c r="I566" s="151"/>
      <c r="J566" s="152"/>
      <c r="K566" s="153"/>
      <c r="L566" s="152"/>
      <c r="M566" s="154"/>
      <c r="N566" s="122"/>
      <c r="O566" s="122"/>
      <c r="P566" s="123"/>
      <c r="Q566" s="123"/>
      <c r="R566" s="12"/>
      <c r="S566" s="12"/>
      <c r="T566" s="13"/>
      <c r="V566" s="27"/>
    </row>
    <row r="567" spans="2:22" s="7" customFormat="1" ht="49.5" customHeight="1">
      <c r="B567" s="204" t="s">
        <v>156</v>
      </c>
      <c r="C567" s="107">
        <f t="shared" si="67"/>
        <v>7</v>
      </c>
      <c r="D567" s="116" t="s">
        <v>114</v>
      </c>
      <c r="E567" s="97"/>
      <c r="F567" s="97"/>
      <c r="G567" s="97"/>
      <c r="H567" s="192">
        <f t="shared" si="66"/>
        <v>0</v>
      </c>
      <c r="I567" s="151"/>
      <c r="J567" s="152"/>
      <c r="K567" s="153"/>
      <c r="L567" s="152"/>
      <c r="M567" s="154"/>
      <c r="N567" s="122"/>
      <c r="O567" s="122"/>
      <c r="P567" s="123"/>
      <c r="Q567" s="123"/>
      <c r="R567" s="10"/>
      <c r="S567" s="10"/>
      <c r="T567" s="11"/>
      <c r="V567" s="27"/>
    </row>
    <row r="568" spans="2:22" s="7" customFormat="1" ht="49.5" customHeight="1">
      <c r="B568" s="204" t="s">
        <v>156</v>
      </c>
      <c r="C568" s="107">
        <f t="shared" si="67"/>
        <v>8</v>
      </c>
      <c r="D568" s="116" t="s">
        <v>114</v>
      </c>
      <c r="E568" s="97"/>
      <c r="F568" s="97"/>
      <c r="G568" s="97"/>
      <c r="H568" s="192">
        <f t="shared" si="66"/>
        <v>0</v>
      </c>
      <c r="I568" s="151"/>
      <c r="J568" s="152"/>
      <c r="K568" s="153"/>
      <c r="L568" s="152"/>
      <c r="M568" s="154"/>
      <c r="N568" s="122"/>
      <c r="O568" s="122"/>
      <c r="P568" s="123"/>
      <c r="Q568" s="123"/>
      <c r="R568" s="12"/>
      <c r="S568" s="12"/>
      <c r="T568" s="13"/>
      <c r="V568" s="27"/>
    </row>
    <row r="569" spans="2:22" s="7" customFormat="1" ht="49.5" customHeight="1">
      <c r="B569" s="204" t="s">
        <v>156</v>
      </c>
      <c r="C569" s="107">
        <f t="shared" si="67"/>
        <v>9</v>
      </c>
      <c r="D569" s="116" t="s">
        <v>114</v>
      </c>
      <c r="E569" s="97"/>
      <c r="F569" s="97"/>
      <c r="G569" s="97"/>
      <c r="H569" s="192">
        <f t="shared" si="66"/>
        <v>0</v>
      </c>
      <c r="I569" s="151"/>
      <c r="J569" s="152"/>
      <c r="K569" s="153"/>
      <c r="L569" s="152"/>
      <c r="M569" s="154"/>
      <c r="N569" s="122"/>
      <c r="O569" s="122"/>
      <c r="P569" s="123"/>
      <c r="Q569" s="123"/>
      <c r="R569" s="12"/>
      <c r="S569" s="12"/>
      <c r="T569" s="13"/>
      <c r="V569" s="27"/>
    </row>
    <row r="570" spans="2:22" s="7" customFormat="1" ht="49.5" customHeight="1">
      <c r="B570" s="204" t="s">
        <v>156</v>
      </c>
      <c r="C570" s="107">
        <f t="shared" si="67"/>
        <v>10</v>
      </c>
      <c r="D570" s="116" t="s">
        <v>114</v>
      </c>
      <c r="E570" s="97"/>
      <c r="F570" s="97"/>
      <c r="G570" s="97"/>
      <c r="H570" s="192">
        <f t="shared" si="66"/>
        <v>0</v>
      </c>
      <c r="I570" s="151"/>
      <c r="J570" s="152"/>
      <c r="K570" s="153"/>
      <c r="L570" s="152"/>
      <c r="M570" s="154"/>
      <c r="N570" s="122"/>
      <c r="O570" s="122"/>
      <c r="P570" s="123"/>
      <c r="Q570" s="123"/>
      <c r="R570" s="12"/>
      <c r="S570" s="12"/>
      <c r="T570" s="13"/>
      <c r="V570" s="27"/>
    </row>
    <row r="571" spans="2:22" s="7" customFormat="1" ht="49.5" customHeight="1">
      <c r="B571" s="204" t="s">
        <v>156</v>
      </c>
      <c r="C571" s="107">
        <f t="shared" si="67"/>
        <v>11</v>
      </c>
      <c r="D571" s="116" t="s">
        <v>114</v>
      </c>
      <c r="E571" s="97"/>
      <c r="F571" s="97"/>
      <c r="G571" s="97"/>
      <c r="H571" s="192">
        <f t="shared" si="66"/>
        <v>0</v>
      </c>
      <c r="I571" s="151"/>
      <c r="J571" s="152"/>
      <c r="K571" s="153"/>
      <c r="L571" s="152"/>
      <c r="M571" s="154"/>
      <c r="N571" s="122"/>
      <c r="O571" s="122"/>
      <c r="P571" s="123"/>
      <c r="Q571" s="123"/>
      <c r="R571" s="12"/>
      <c r="S571" s="12"/>
      <c r="T571" s="13"/>
      <c r="V571" s="27"/>
    </row>
    <row r="572" spans="2:22" s="7" customFormat="1" ht="49.5" customHeight="1">
      <c r="B572" s="204" t="s">
        <v>156</v>
      </c>
      <c r="C572" s="107">
        <f t="shared" si="67"/>
        <v>12</v>
      </c>
      <c r="D572" s="116" t="s">
        <v>114</v>
      </c>
      <c r="E572" s="97"/>
      <c r="F572" s="97"/>
      <c r="G572" s="97"/>
      <c r="H572" s="192">
        <f t="shared" si="65"/>
        <v>0</v>
      </c>
      <c r="I572" s="151"/>
      <c r="J572" s="152"/>
      <c r="K572" s="153"/>
      <c r="L572" s="152"/>
      <c r="M572" s="154"/>
      <c r="N572" s="122"/>
      <c r="O572" s="122"/>
      <c r="P572" s="123"/>
      <c r="Q572" s="123"/>
      <c r="R572" s="10"/>
      <c r="S572" s="10"/>
      <c r="T572" s="11"/>
      <c r="V572" s="27"/>
    </row>
    <row r="573" spans="2:22" s="7" customFormat="1" ht="49.5" customHeight="1">
      <c r="B573" s="204" t="s">
        <v>156</v>
      </c>
      <c r="C573" s="107">
        <f t="shared" si="67"/>
        <v>13</v>
      </c>
      <c r="D573" s="116" t="s">
        <v>114</v>
      </c>
      <c r="E573" s="97"/>
      <c r="F573" s="97"/>
      <c r="G573" s="97"/>
      <c r="H573" s="192">
        <f t="shared" si="65"/>
        <v>0</v>
      </c>
      <c r="I573" s="151"/>
      <c r="J573" s="152"/>
      <c r="K573" s="153"/>
      <c r="L573" s="152"/>
      <c r="M573" s="154"/>
      <c r="N573" s="122"/>
      <c r="O573" s="122"/>
      <c r="P573" s="123"/>
      <c r="Q573" s="123"/>
      <c r="R573" s="12"/>
      <c r="S573" s="12"/>
      <c r="T573" s="13"/>
      <c r="V573" s="27"/>
    </row>
    <row r="574" spans="2:22" s="7" customFormat="1" ht="49.5" customHeight="1">
      <c r="B574" s="204" t="s">
        <v>156</v>
      </c>
      <c r="C574" s="107">
        <f t="shared" si="67"/>
        <v>14</v>
      </c>
      <c r="D574" s="116" t="s">
        <v>114</v>
      </c>
      <c r="E574" s="97"/>
      <c r="F574" s="97"/>
      <c r="G574" s="97"/>
      <c r="H574" s="192">
        <f t="shared" si="65"/>
        <v>0</v>
      </c>
      <c r="I574" s="151"/>
      <c r="J574" s="152"/>
      <c r="K574" s="153"/>
      <c r="L574" s="152"/>
      <c r="M574" s="154"/>
      <c r="N574" s="122"/>
      <c r="O574" s="122"/>
      <c r="P574" s="123"/>
      <c r="Q574" s="123"/>
      <c r="R574" s="12"/>
      <c r="S574" s="12"/>
      <c r="T574" s="13"/>
      <c r="V574" s="27"/>
    </row>
    <row r="575" spans="2:22" s="7" customFormat="1" ht="49.5" customHeight="1">
      <c r="B575" s="204" t="s">
        <v>156</v>
      </c>
      <c r="C575" s="107">
        <f t="shared" si="67"/>
        <v>15</v>
      </c>
      <c r="D575" s="116" t="s">
        <v>114</v>
      </c>
      <c r="E575" s="97"/>
      <c r="F575" s="97"/>
      <c r="G575" s="97"/>
      <c r="H575" s="192">
        <f t="shared" si="65"/>
        <v>0</v>
      </c>
      <c r="I575" s="151"/>
      <c r="J575" s="152"/>
      <c r="K575" s="153"/>
      <c r="L575" s="152"/>
      <c r="M575" s="154"/>
      <c r="N575" s="122"/>
      <c r="O575" s="122"/>
      <c r="P575" s="123"/>
      <c r="Q575" s="123"/>
      <c r="R575" s="12"/>
      <c r="S575" s="12"/>
      <c r="T575" s="13"/>
      <c r="V575" s="27"/>
    </row>
    <row r="576" spans="2:22" s="7" customFormat="1" ht="49.5" customHeight="1">
      <c r="B576" s="204" t="s">
        <v>156</v>
      </c>
      <c r="C576" s="107">
        <f t="shared" si="67"/>
        <v>16</v>
      </c>
      <c r="D576" s="116" t="s">
        <v>114</v>
      </c>
      <c r="E576" s="97"/>
      <c r="F576" s="97"/>
      <c r="G576" s="97"/>
      <c r="H576" s="192">
        <f t="shared" si="65"/>
        <v>0</v>
      </c>
      <c r="I576" s="151"/>
      <c r="J576" s="152"/>
      <c r="K576" s="153"/>
      <c r="L576" s="152"/>
      <c r="M576" s="154"/>
      <c r="N576" s="122"/>
      <c r="O576" s="122"/>
      <c r="P576" s="123"/>
      <c r="Q576" s="123"/>
      <c r="R576" s="12"/>
      <c r="S576" s="12"/>
      <c r="T576" s="13"/>
      <c r="V576" s="27"/>
    </row>
    <row r="577" spans="2:22" s="7" customFormat="1" ht="49.5" customHeight="1">
      <c r="B577" s="204" t="s">
        <v>156</v>
      </c>
      <c r="C577" s="107">
        <f t="shared" si="67"/>
        <v>17</v>
      </c>
      <c r="D577" s="116" t="s">
        <v>114</v>
      </c>
      <c r="E577" s="97"/>
      <c r="F577" s="97"/>
      <c r="G577" s="97"/>
      <c r="H577" s="192">
        <f t="shared" ref="H577:H608" si="68">IF(L577&lt;=0,I577*J577,I577*J577*L577)</f>
        <v>0</v>
      </c>
      <c r="I577" s="151"/>
      <c r="J577" s="152"/>
      <c r="K577" s="153"/>
      <c r="L577" s="152"/>
      <c r="M577" s="154"/>
      <c r="N577" s="122"/>
      <c r="O577" s="122"/>
      <c r="P577" s="123"/>
      <c r="Q577" s="123"/>
      <c r="R577" s="10"/>
      <c r="S577" s="10"/>
      <c r="T577" s="11"/>
      <c r="V577" s="27"/>
    </row>
    <row r="578" spans="2:22" s="7" customFormat="1" ht="49.5" customHeight="1">
      <c r="B578" s="204" t="s">
        <v>156</v>
      </c>
      <c r="C578" s="107">
        <f t="shared" si="67"/>
        <v>18</v>
      </c>
      <c r="D578" s="116" t="s">
        <v>114</v>
      </c>
      <c r="E578" s="97"/>
      <c r="F578" s="97"/>
      <c r="G578" s="97"/>
      <c r="H578" s="192">
        <f t="shared" si="68"/>
        <v>0</v>
      </c>
      <c r="I578" s="151"/>
      <c r="J578" s="152"/>
      <c r="K578" s="153"/>
      <c r="L578" s="152"/>
      <c r="M578" s="154"/>
      <c r="N578" s="122"/>
      <c r="O578" s="122"/>
      <c r="P578" s="123"/>
      <c r="Q578" s="123"/>
      <c r="R578" s="12"/>
      <c r="S578" s="12"/>
      <c r="T578" s="13"/>
      <c r="V578" s="27"/>
    </row>
    <row r="579" spans="2:22" s="7" customFormat="1" ht="49.5" customHeight="1">
      <c r="B579" s="204" t="s">
        <v>156</v>
      </c>
      <c r="C579" s="107">
        <f t="shared" si="67"/>
        <v>19</v>
      </c>
      <c r="D579" s="116" t="s">
        <v>114</v>
      </c>
      <c r="E579" s="97"/>
      <c r="F579" s="97"/>
      <c r="G579" s="97"/>
      <c r="H579" s="192">
        <f t="shared" si="68"/>
        <v>0</v>
      </c>
      <c r="I579" s="151"/>
      <c r="J579" s="152"/>
      <c r="K579" s="153"/>
      <c r="L579" s="152"/>
      <c r="M579" s="154"/>
      <c r="N579" s="122"/>
      <c r="O579" s="122"/>
      <c r="P579" s="123"/>
      <c r="Q579" s="123"/>
      <c r="R579" s="12"/>
      <c r="S579" s="12"/>
      <c r="T579" s="13"/>
      <c r="V579" s="27"/>
    </row>
    <row r="580" spans="2:22" s="7" customFormat="1" ht="49.5" customHeight="1">
      <c r="B580" s="204" t="s">
        <v>156</v>
      </c>
      <c r="C580" s="107">
        <f t="shared" si="67"/>
        <v>20</v>
      </c>
      <c r="D580" s="116" t="s">
        <v>114</v>
      </c>
      <c r="E580" s="97"/>
      <c r="F580" s="97"/>
      <c r="G580" s="97"/>
      <c r="H580" s="192">
        <f t="shared" si="68"/>
        <v>0</v>
      </c>
      <c r="I580" s="151"/>
      <c r="J580" s="152"/>
      <c r="K580" s="153"/>
      <c r="L580" s="152"/>
      <c r="M580" s="154"/>
      <c r="N580" s="122"/>
      <c r="O580" s="122"/>
      <c r="P580" s="123"/>
      <c r="Q580" s="123"/>
      <c r="R580" s="12"/>
      <c r="S580" s="12"/>
      <c r="T580" s="13"/>
      <c r="V580" s="27"/>
    </row>
    <row r="581" spans="2:22" s="7" customFormat="1" ht="49.5" customHeight="1">
      <c r="B581" s="204" t="s">
        <v>156</v>
      </c>
      <c r="C581" s="107">
        <f t="shared" si="67"/>
        <v>21</v>
      </c>
      <c r="D581" s="116" t="s">
        <v>114</v>
      </c>
      <c r="E581" s="97"/>
      <c r="F581" s="97"/>
      <c r="G581" s="97"/>
      <c r="H581" s="192">
        <f t="shared" si="68"/>
        <v>0</v>
      </c>
      <c r="I581" s="151"/>
      <c r="J581" s="152"/>
      <c r="K581" s="153"/>
      <c r="L581" s="152"/>
      <c r="M581" s="154"/>
      <c r="N581" s="122"/>
      <c r="O581" s="122"/>
      <c r="P581" s="123"/>
      <c r="Q581" s="123"/>
      <c r="R581" s="12"/>
      <c r="S581" s="12"/>
      <c r="T581" s="13"/>
      <c r="U581" s="113"/>
      <c r="V581" s="27"/>
    </row>
    <row r="582" spans="2:22" s="7" customFormat="1" ht="49.5" customHeight="1">
      <c r="B582" s="204" t="s">
        <v>156</v>
      </c>
      <c r="C582" s="107">
        <f t="shared" si="67"/>
        <v>22</v>
      </c>
      <c r="D582" s="116" t="s">
        <v>114</v>
      </c>
      <c r="E582" s="97"/>
      <c r="F582" s="97"/>
      <c r="G582" s="97"/>
      <c r="H582" s="192">
        <f t="shared" si="68"/>
        <v>0</v>
      </c>
      <c r="I582" s="151"/>
      <c r="J582" s="152"/>
      <c r="K582" s="153"/>
      <c r="L582" s="152"/>
      <c r="M582" s="154"/>
      <c r="N582" s="122"/>
      <c r="O582" s="122"/>
      <c r="P582" s="123"/>
      <c r="Q582" s="123"/>
      <c r="R582" s="12"/>
      <c r="S582" s="12"/>
      <c r="T582" s="13"/>
      <c r="U582" s="113"/>
      <c r="V582" s="27"/>
    </row>
    <row r="583" spans="2:22" s="7" customFormat="1" ht="49.5" customHeight="1">
      <c r="B583" s="204" t="s">
        <v>156</v>
      </c>
      <c r="C583" s="107">
        <f t="shared" si="67"/>
        <v>23</v>
      </c>
      <c r="D583" s="116" t="s">
        <v>114</v>
      </c>
      <c r="E583" s="97"/>
      <c r="F583" s="97"/>
      <c r="G583" s="97"/>
      <c r="H583" s="192">
        <f t="shared" si="68"/>
        <v>0</v>
      </c>
      <c r="I583" s="151"/>
      <c r="J583" s="152"/>
      <c r="K583" s="153"/>
      <c r="L583" s="152"/>
      <c r="M583" s="154"/>
      <c r="N583" s="122"/>
      <c r="O583" s="122"/>
      <c r="P583" s="123"/>
      <c r="Q583" s="123"/>
      <c r="R583" s="12"/>
      <c r="S583" s="12"/>
      <c r="T583" s="13"/>
      <c r="U583" s="113"/>
      <c r="V583" s="27"/>
    </row>
    <row r="584" spans="2:22" s="7" customFormat="1" ht="49.5" customHeight="1">
      <c r="B584" s="204" t="s">
        <v>156</v>
      </c>
      <c r="C584" s="107">
        <f t="shared" si="67"/>
        <v>24</v>
      </c>
      <c r="D584" s="116" t="s">
        <v>114</v>
      </c>
      <c r="E584" s="97"/>
      <c r="F584" s="97"/>
      <c r="G584" s="97"/>
      <c r="H584" s="192">
        <f t="shared" si="68"/>
        <v>0</v>
      </c>
      <c r="I584" s="151"/>
      <c r="J584" s="152"/>
      <c r="K584" s="153"/>
      <c r="L584" s="152"/>
      <c r="M584" s="154"/>
      <c r="N584" s="122"/>
      <c r="O584" s="122"/>
      <c r="P584" s="123"/>
      <c r="Q584" s="123"/>
      <c r="R584" s="12"/>
      <c r="S584" s="12"/>
      <c r="T584" s="13"/>
      <c r="U584" s="113"/>
      <c r="V584" s="27"/>
    </row>
    <row r="585" spans="2:22" s="7" customFormat="1" ht="49.5" customHeight="1">
      <c r="B585" s="204" t="s">
        <v>156</v>
      </c>
      <c r="C585" s="107">
        <f t="shared" si="67"/>
        <v>25</v>
      </c>
      <c r="D585" s="116" t="s">
        <v>114</v>
      </c>
      <c r="E585" s="97"/>
      <c r="F585" s="97"/>
      <c r="G585" s="97"/>
      <c r="H585" s="192">
        <f t="shared" si="68"/>
        <v>0</v>
      </c>
      <c r="I585" s="151"/>
      <c r="J585" s="152"/>
      <c r="K585" s="153"/>
      <c r="L585" s="152"/>
      <c r="M585" s="154"/>
      <c r="N585" s="122"/>
      <c r="O585" s="122"/>
      <c r="P585" s="123"/>
      <c r="Q585" s="123"/>
      <c r="R585" s="12"/>
      <c r="S585" s="12"/>
      <c r="T585" s="13"/>
      <c r="U585" s="113"/>
      <c r="V585" s="27"/>
    </row>
    <row r="586" spans="2:22" s="7" customFormat="1" ht="49.5" customHeight="1">
      <c r="B586" s="204" t="s">
        <v>156</v>
      </c>
      <c r="C586" s="107">
        <f t="shared" si="67"/>
        <v>26</v>
      </c>
      <c r="D586" s="116" t="s">
        <v>114</v>
      </c>
      <c r="E586" s="97"/>
      <c r="F586" s="97"/>
      <c r="G586" s="97"/>
      <c r="H586" s="192">
        <f t="shared" si="68"/>
        <v>0</v>
      </c>
      <c r="I586" s="151"/>
      <c r="J586" s="152"/>
      <c r="K586" s="153"/>
      <c r="L586" s="152"/>
      <c r="M586" s="154"/>
      <c r="N586" s="122"/>
      <c r="O586" s="122"/>
      <c r="P586" s="123"/>
      <c r="Q586" s="123"/>
      <c r="R586" s="12"/>
      <c r="S586" s="12"/>
      <c r="T586" s="13"/>
      <c r="U586" s="113"/>
      <c r="V586" s="27"/>
    </row>
    <row r="587" spans="2:22" s="7" customFormat="1" ht="49.5" customHeight="1">
      <c r="B587" s="204" t="s">
        <v>156</v>
      </c>
      <c r="C587" s="107">
        <f t="shared" si="67"/>
        <v>27</v>
      </c>
      <c r="D587" s="116" t="s">
        <v>114</v>
      </c>
      <c r="E587" s="97"/>
      <c r="F587" s="97"/>
      <c r="G587" s="97"/>
      <c r="H587" s="192">
        <f t="shared" si="68"/>
        <v>0</v>
      </c>
      <c r="I587" s="151"/>
      <c r="J587" s="152"/>
      <c r="K587" s="153"/>
      <c r="L587" s="152"/>
      <c r="M587" s="154"/>
      <c r="N587" s="122"/>
      <c r="O587" s="122"/>
      <c r="P587" s="123"/>
      <c r="Q587" s="123"/>
      <c r="R587" s="12"/>
      <c r="S587" s="12"/>
      <c r="T587" s="13"/>
      <c r="U587" s="113"/>
      <c r="V587" s="27"/>
    </row>
    <row r="588" spans="2:22" s="7" customFormat="1" ht="49.5" customHeight="1">
      <c r="B588" s="204" t="s">
        <v>156</v>
      </c>
      <c r="C588" s="107">
        <f t="shared" si="67"/>
        <v>28</v>
      </c>
      <c r="D588" s="116" t="s">
        <v>114</v>
      </c>
      <c r="E588" s="97"/>
      <c r="F588" s="97"/>
      <c r="G588" s="97"/>
      <c r="H588" s="192">
        <f t="shared" si="68"/>
        <v>0</v>
      </c>
      <c r="I588" s="151"/>
      <c r="J588" s="152"/>
      <c r="K588" s="153"/>
      <c r="L588" s="152"/>
      <c r="M588" s="154"/>
      <c r="N588" s="122"/>
      <c r="O588" s="122"/>
      <c r="P588" s="123"/>
      <c r="Q588" s="123"/>
      <c r="R588" s="12"/>
      <c r="S588" s="12"/>
      <c r="T588" s="13"/>
      <c r="U588" s="113"/>
      <c r="V588" s="27"/>
    </row>
    <row r="589" spans="2:22" s="7" customFormat="1" ht="49.5" customHeight="1">
      <c r="B589" s="204" t="s">
        <v>156</v>
      </c>
      <c r="C589" s="107">
        <f t="shared" si="67"/>
        <v>29</v>
      </c>
      <c r="D589" s="116" t="s">
        <v>114</v>
      </c>
      <c r="E589" s="97"/>
      <c r="F589" s="97"/>
      <c r="G589" s="97"/>
      <c r="H589" s="192">
        <f t="shared" si="68"/>
        <v>0</v>
      </c>
      <c r="I589" s="151"/>
      <c r="J589" s="152"/>
      <c r="K589" s="153"/>
      <c r="L589" s="152"/>
      <c r="M589" s="154"/>
      <c r="N589" s="122"/>
      <c r="O589" s="122"/>
      <c r="P589" s="123"/>
      <c r="Q589" s="123"/>
      <c r="R589" s="12"/>
      <c r="S589" s="12"/>
      <c r="T589" s="13"/>
      <c r="U589" s="113"/>
      <c r="V589" s="27"/>
    </row>
    <row r="590" spans="2:22" s="7" customFormat="1" ht="49.5" customHeight="1" thickBot="1">
      <c r="B590" s="204" t="s">
        <v>156</v>
      </c>
      <c r="C590" s="107">
        <f t="shared" si="67"/>
        <v>30</v>
      </c>
      <c r="D590" s="116" t="s">
        <v>114</v>
      </c>
      <c r="E590" s="97"/>
      <c r="F590" s="97"/>
      <c r="G590" s="97"/>
      <c r="H590" s="192">
        <f t="shared" si="68"/>
        <v>0</v>
      </c>
      <c r="I590" s="151"/>
      <c r="J590" s="152"/>
      <c r="K590" s="153"/>
      <c r="L590" s="152"/>
      <c r="M590" s="154"/>
      <c r="N590" s="122"/>
      <c r="O590" s="122"/>
      <c r="P590" s="123"/>
      <c r="Q590" s="123"/>
      <c r="R590" s="12"/>
      <c r="S590" s="12"/>
      <c r="T590" s="13"/>
      <c r="U590" s="113" t="s">
        <v>166</v>
      </c>
      <c r="V590" s="27"/>
    </row>
    <row r="591" spans="2:22" s="7" customFormat="1" ht="49.5" hidden="1" customHeight="1">
      <c r="B591" s="204" t="s">
        <v>156</v>
      </c>
      <c r="C591" s="107">
        <f t="shared" si="67"/>
        <v>31</v>
      </c>
      <c r="D591" s="116" t="s">
        <v>114</v>
      </c>
      <c r="E591" s="97"/>
      <c r="F591" s="97"/>
      <c r="G591" s="97"/>
      <c r="H591" s="192">
        <f t="shared" si="68"/>
        <v>0</v>
      </c>
      <c r="I591" s="151"/>
      <c r="J591" s="152"/>
      <c r="K591" s="153"/>
      <c r="L591" s="152"/>
      <c r="M591" s="154"/>
      <c r="N591" s="122"/>
      <c r="O591" s="122"/>
      <c r="P591" s="123"/>
      <c r="Q591" s="123"/>
      <c r="R591" s="12"/>
      <c r="S591" s="12"/>
      <c r="T591" s="13"/>
      <c r="U591" s="113"/>
      <c r="V591" s="27"/>
    </row>
    <row r="592" spans="2:22" s="7" customFormat="1" ht="49.5" hidden="1" customHeight="1">
      <c r="B592" s="204" t="s">
        <v>156</v>
      </c>
      <c r="C592" s="107">
        <f t="shared" si="67"/>
        <v>32</v>
      </c>
      <c r="D592" s="116" t="s">
        <v>114</v>
      </c>
      <c r="E592" s="97"/>
      <c r="F592" s="97"/>
      <c r="G592" s="97"/>
      <c r="H592" s="192">
        <f t="shared" si="68"/>
        <v>0</v>
      </c>
      <c r="I592" s="151"/>
      <c r="J592" s="152"/>
      <c r="K592" s="153"/>
      <c r="L592" s="152"/>
      <c r="M592" s="154"/>
      <c r="N592" s="122"/>
      <c r="O592" s="122"/>
      <c r="P592" s="123"/>
      <c r="Q592" s="123"/>
      <c r="R592" s="12"/>
      <c r="S592" s="12"/>
      <c r="T592" s="13"/>
      <c r="U592" s="113"/>
      <c r="V592" s="27"/>
    </row>
    <row r="593" spans="2:22" s="7" customFormat="1" ht="49.5" hidden="1" customHeight="1">
      <c r="B593" s="204" t="s">
        <v>156</v>
      </c>
      <c r="C593" s="107">
        <f t="shared" si="67"/>
        <v>33</v>
      </c>
      <c r="D593" s="116" t="s">
        <v>114</v>
      </c>
      <c r="E593" s="97"/>
      <c r="F593" s="97"/>
      <c r="G593" s="97"/>
      <c r="H593" s="192">
        <f t="shared" si="68"/>
        <v>0</v>
      </c>
      <c r="I593" s="151"/>
      <c r="J593" s="152"/>
      <c r="K593" s="153"/>
      <c r="L593" s="152"/>
      <c r="M593" s="154"/>
      <c r="N593" s="122"/>
      <c r="O593" s="122"/>
      <c r="P593" s="123"/>
      <c r="Q593" s="123"/>
      <c r="R593" s="12"/>
      <c r="S593" s="12"/>
      <c r="T593" s="13"/>
      <c r="U593" s="113"/>
      <c r="V593" s="27"/>
    </row>
    <row r="594" spans="2:22" s="7" customFormat="1" ht="49.5" hidden="1" customHeight="1">
      <c r="B594" s="204" t="s">
        <v>156</v>
      </c>
      <c r="C594" s="107">
        <f t="shared" si="67"/>
        <v>34</v>
      </c>
      <c r="D594" s="116" t="s">
        <v>114</v>
      </c>
      <c r="E594" s="97"/>
      <c r="F594" s="97"/>
      <c r="G594" s="97"/>
      <c r="H594" s="192">
        <f t="shared" si="68"/>
        <v>0</v>
      </c>
      <c r="I594" s="151"/>
      <c r="J594" s="152"/>
      <c r="K594" s="153"/>
      <c r="L594" s="152"/>
      <c r="M594" s="154"/>
      <c r="N594" s="122"/>
      <c r="O594" s="122"/>
      <c r="P594" s="123"/>
      <c r="Q594" s="123"/>
      <c r="R594" s="12"/>
      <c r="S594" s="12"/>
      <c r="T594" s="13"/>
      <c r="U594" s="113"/>
      <c r="V594" s="27"/>
    </row>
    <row r="595" spans="2:22" s="7" customFormat="1" ht="49.5" hidden="1" customHeight="1">
      <c r="B595" s="204" t="s">
        <v>156</v>
      </c>
      <c r="C595" s="107">
        <f t="shared" si="67"/>
        <v>35</v>
      </c>
      <c r="D595" s="116" t="s">
        <v>114</v>
      </c>
      <c r="E595" s="97"/>
      <c r="F595" s="97"/>
      <c r="G595" s="97"/>
      <c r="H595" s="192">
        <f t="shared" si="68"/>
        <v>0</v>
      </c>
      <c r="I595" s="151"/>
      <c r="J595" s="152"/>
      <c r="K595" s="153"/>
      <c r="L595" s="152"/>
      <c r="M595" s="154"/>
      <c r="N595" s="122"/>
      <c r="O595" s="122"/>
      <c r="P595" s="123"/>
      <c r="Q595" s="123"/>
      <c r="R595" s="12"/>
      <c r="S595" s="12"/>
      <c r="T595" s="13"/>
      <c r="U595" s="113"/>
      <c r="V595" s="27"/>
    </row>
    <row r="596" spans="2:22" s="7" customFormat="1" ht="49.5" hidden="1" customHeight="1">
      <c r="B596" s="204" t="s">
        <v>156</v>
      </c>
      <c r="C596" s="107">
        <f t="shared" si="67"/>
        <v>36</v>
      </c>
      <c r="D596" s="116" t="s">
        <v>114</v>
      </c>
      <c r="E596" s="97"/>
      <c r="F596" s="97"/>
      <c r="G596" s="97"/>
      <c r="H596" s="192">
        <f t="shared" si="68"/>
        <v>0</v>
      </c>
      <c r="I596" s="151"/>
      <c r="J596" s="152"/>
      <c r="K596" s="153"/>
      <c r="L596" s="152"/>
      <c r="M596" s="154"/>
      <c r="N596" s="122"/>
      <c r="O596" s="122"/>
      <c r="P596" s="123"/>
      <c r="Q596" s="123"/>
      <c r="R596" s="12"/>
      <c r="S596" s="12"/>
      <c r="T596" s="13"/>
      <c r="U596" s="113"/>
      <c r="V596" s="27"/>
    </row>
    <row r="597" spans="2:22" s="7" customFormat="1" ht="49.5" hidden="1" customHeight="1">
      <c r="B597" s="204" t="s">
        <v>156</v>
      </c>
      <c r="C597" s="107">
        <f t="shared" si="67"/>
        <v>37</v>
      </c>
      <c r="D597" s="116" t="s">
        <v>114</v>
      </c>
      <c r="E597" s="97"/>
      <c r="F597" s="97"/>
      <c r="G597" s="97"/>
      <c r="H597" s="192">
        <f t="shared" si="68"/>
        <v>0</v>
      </c>
      <c r="I597" s="151"/>
      <c r="J597" s="152"/>
      <c r="K597" s="153"/>
      <c r="L597" s="152"/>
      <c r="M597" s="154"/>
      <c r="N597" s="122"/>
      <c r="O597" s="122"/>
      <c r="P597" s="123"/>
      <c r="Q597" s="123"/>
      <c r="R597" s="12"/>
      <c r="S597" s="12"/>
      <c r="T597" s="13"/>
      <c r="U597" s="113"/>
      <c r="V597" s="27"/>
    </row>
    <row r="598" spans="2:22" s="7" customFormat="1" ht="49.5" hidden="1" customHeight="1">
      <c r="B598" s="204" t="s">
        <v>156</v>
      </c>
      <c r="C598" s="107">
        <f t="shared" si="67"/>
        <v>38</v>
      </c>
      <c r="D598" s="116" t="s">
        <v>114</v>
      </c>
      <c r="E598" s="97"/>
      <c r="F598" s="97"/>
      <c r="G598" s="97"/>
      <c r="H598" s="192">
        <f t="shared" si="68"/>
        <v>0</v>
      </c>
      <c r="I598" s="151"/>
      <c r="J598" s="152"/>
      <c r="K598" s="153"/>
      <c r="L598" s="152"/>
      <c r="M598" s="154"/>
      <c r="N598" s="122"/>
      <c r="O598" s="122"/>
      <c r="P598" s="123"/>
      <c r="Q598" s="123"/>
      <c r="R598" s="12"/>
      <c r="S598" s="12"/>
      <c r="T598" s="13"/>
      <c r="U598" s="113"/>
      <c r="V598" s="27"/>
    </row>
    <row r="599" spans="2:22" s="7" customFormat="1" ht="49.5" hidden="1" customHeight="1">
      <c r="B599" s="204" t="s">
        <v>156</v>
      </c>
      <c r="C599" s="107">
        <f t="shared" si="67"/>
        <v>39</v>
      </c>
      <c r="D599" s="116" t="s">
        <v>114</v>
      </c>
      <c r="E599" s="97"/>
      <c r="F599" s="97"/>
      <c r="G599" s="97"/>
      <c r="H599" s="192">
        <f t="shared" si="68"/>
        <v>0</v>
      </c>
      <c r="I599" s="151"/>
      <c r="J599" s="152"/>
      <c r="K599" s="153"/>
      <c r="L599" s="152"/>
      <c r="M599" s="154"/>
      <c r="N599" s="122"/>
      <c r="O599" s="122"/>
      <c r="P599" s="123"/>
      <c r="Q599" s="123"/>
      <c r="R599" s="12"/>
      <c r="S599" s="12"/>
      <c r="T599" s="13"/>
      <c r="U599" s="113"/>
      <c r="V599" s="27"/>
    </row>
    <row r="600" spans="2:22" s="7" customFormat="1" ht="49.5" hidden="1" customHeight="1">
      <c r="B600" s="204" t="s">
        <v>156</v>
      </c>
      <c r="C600" s="107">
        <f t="shared" si="67"/>
        <v>40</v>
      </c>
      <c r="D600" s="116" t="s">
        <v>114</v>
      </c>
      <c r="E600" s="97"/>
      <c r="F600" s="97"/>
      <c r="G600" s="97"/>
      <c r="H600" s="192">
        <f t="shared" si="68"/>
        <v>0</v>
      </c>
      <c r="I600" s="151"/>
      <c r="J600" s="152"/>
      <c r="K600" s="153"/>
      <c r="L600" s="152"/>
      <c r="M600" s="154"/>
      <c r="N600" s="122"/>
      <c r="O600" s="122"/>
      <c r="P600" s="123"/>
      <c r="Q600" s="123"/>
      <c r="R600" s="12"/>
      <c r="S600" s="12"/>
      <c r="T600" s="13"/>
      <c r="U600" s="113"/>
      <c r="V600" s="27"/>
    </row>
    <row r="601" spans="2:22" s="7" customFormat="1" ht="49.5" hidden="1" customHeight="1">
      <c r="B601" s="204" t="s">
        <v>156</v>
      </c>
      <c r="C601" s="107">
        <f t="shared" si="67"/>
        <v>41</v>
      </c>
      <c r="D601" s="116" t="s">
        <v>114</v>
      </c>
      <c r="E601" s="97"/>
      <c r="F601" s="97"/>
      <c r="G601" s="97"/>
      <c r="H601" s="192">
        <f t="shared" si="68"/>
        <v>0</v>
      </c>
      <c r="I601" s="151"/>
      <c r="J601" s="152"/>
      <c r="K601" s="153"/>
      <c r="L601" s="152"/>
      <c r="M601" s="154"/>
      <c r="N601" s="122"/>
      <c r="O601" s="122"/>
      <c r="P601" s="123"/>
      <c r="Q601" s="123"/>
      <c r="R601" s="12"/>
      <c r="S601" s="12"/>
      <c r="T601" s="13"/>
      <c r="U601" s="113"/>
      <c r="V601" s="27"/>
    </row>
    <row r="602" spans="2:22" s="7" customFormat="1" ht="49.5" hidden="1" customHeight="1">
      <c r="B602" s="204" t="s">
        <v>156</v>
      </c>
      <c r="C602" s="107">
        <f t="shared" si="67"/>
        <v>42</v>
      </c>
      <c r="D602" s="116" t="s">
        <v>114</v>
      </c>
      <c r="E602" s="97"/>
      <c r="F602" s="97"/>
      <c r="G602" s="97"/>
      <c r="H602" s="192">
        <f t="shared" si="68"/>
        <v>0</v>
      </c>
      <c r="I602" s="151"/>
      <c r="J602" s="152"/>
      <c r="K602" s="153"/>
      <c r="L602" s="152"/>
      <c r="M602" s="154"/>
      <c r="N602" s="122"/>
      <c r="O602" s="122"/>
      <c r="P602" s="123"/>
      <c r="Q602" s="123"/>
      <c r="R602" s="12"/>
      <c r="S602" s="12"/>
      <c r="T602" s="13"/>
      <c r="U602" s="113"/>
      <c r="V602" s="27"/>
    </row>
    <row r="603" spans="2:22" s="7" customFormat="1" ht="49.5" hidden="1" customHeight="1">
      <c r="B603" s="204" t="s">
        <v>156</v>
      </c>
      <c r="C603" s="107">
        <f t="shared" si="67"/>
        <v>43</v>
      </c>
      <c r="D603" s="116" t="s">
        <v>114</v>
      </c>
      <c r="E603" s="97"/>
      <c r="F603" s="97"/>
      <c r="G603" s="97"/>
      <c r="H603" s="192">
        <f t="shared" si="68"/>
        <v>0</v>
      </c>
      <c r="I603" s="151"/>
      <c r="J603" s="152"/>
      <c r="K603" s="153"/>
      <c r="L603" s="152"/>
      <c r="M603" s="154"/>
      <c r="N603" s="122"/>
      <c r="O603" s="122"/>
      <c r="P603" s="123"/>
      <c r="Q603" s="123"/>
      <c r="R603" s="12"/>
      <c r="S603" s="12"/>
      <c r="T603" s="13"/>
      <c r="U603" s="113"/>
      <c r="V603" s="27"/>
    </row>
    <row r="604" spans="2:22" s="7" customFormat="1" ht="49.5" hidden="1" customHeight="1">
      <c r="B604" s="204" t="s">
        <v>156</v>
      </c>
      <c r="C604" s="107">
        <f t="shared" si="67"/>
        <v>44</v>
      </c>
      <c r="D604" s="116" t="s">
        <v>114</v>
      </c>
      <c r="E604" s="97"/>
      <c r="F604" s="97"/>
      <c r="G604" s="97"/>
      <c r="H604" s="192">
        <f t="shared" si="68"/>
        <v>0</v>
      </c>
      <c r="I604" s="151"/>
      <c r="J604" s="152"/>
      <c r="K604" s="153"/>
      <c r="L604" s="152"/>
      <c r="M604" s="154"/>
      <c r="N604" s="122"/>
      <c r="O604" s="122"/>
      <c r="P604" s="123"/>
      <c r="Q604" s="123"/>
      <c r="R604" s="12"/>
      <c r="S604" s="12"/>
      <c r="T604" s="13"/>
      <c r="U604" s="113"/>
      <c r="V604" s="27"/>
    </row>
    <row r="605" spans="2:22" s="7" customFormat="1" ht="49.5" hidden="1" customHeight="1">
      <c r="B605" s="204" t="s">
        <v>156</v>
      </c>
      <c r="C605" s="107">
        <f t="shared" si="67"/>
        <v>45</v>
      </c>
      <c r="D605" s="116" t="s">
        <v>114</v>
      </c>
      <c r="E605" s="97"/>
      <c r="F605" s="97"/>
      <c r="G605" s="97"/>
      <c r="H605" s="192">
        <f t="shared" si="68"/>
        <v>0</v>
      </c>
      <c r="I605" s="151"/>
      <c r="J605" s="152"/>
      <c r="K605" s="153"/>
      <c r="L605" s="152"/>
      <c r="M605" s="154"/>
      <c r="N605" s="122"/>
      <c r="O605" s="122"/>
      <c r="P605" s="123"/>
      <c r="Q605" s="123"/>
      <c r="R605" s="12"/>
      <c r="S605" s="12"/>
      <c r="T605" s="13"/>
      <c r="U605" s="113"/>
      <c r="V605" s="27"/>
    </row>
    <row r="606" spans="2:22" s="7" customFormat="1" ht="49.5" hidden="1" customHeight="1">
      <c r="B606" s="204" t="s">
        <v>156</v>
      </c>
      <c r="C606" s="107">
        <f t="shared" si="67"/>
        <v>46</v>
      </c>
      <c r="D606" s="116" t="s">
        <v>114</v>
      </c>
      <c r="E606" s="97"/>
      <c r="F606" s="97"/>
      <c r="G606" s="97"/>
      <c r="H606" s="192">
        <f t="shared" si="68"/>
        <v>0</v>
      </c>
      <c r="I606" s="151"/>
      <c r="J606" s="152"/>
      <c r="K606" s="153"/>
      <c r="L606" s="152"/>
      <c r="M606" s="154"/>
      <c r="N606" s="122"/>
      <c r="O606" s="122"/>
      <c r="P606" s="123"/>
      <c r="Q606" s="123"/>
      <c r="R606" s="12"/>
      <c r="S606" s="12"/>
      <c r="T606" s="13"/>
      <c r="U606" s="113"/>
      <c r="V606" s="27"/>
    </row>
    <row r="607" spans="2:22" s="7" customFormat="1" ht="49.5" hidden="1" customHeight="1">
      <c r="B607" s="204" t="s">
        <v>156</v>
      </c>
      <c r="C607" s="107">
        <f t="shared" si="67"/>
        <v>47</v>
      </c>
      <c r="D607" s="116" t="s">
        <v>114</v>
      </c>
      <c r="E607" s="97"/>
      <c r="F607" s="97"/>
      <c r="G607" s="97"/>
      <c r="H607" s="192">
        <f t="shared" si="68"/>
        <v>0</v>
      </c>
      <c r="I607" s="151"/>
      <c r="J607" s="152"/>
      <c r="K607" s="153"/>
      <c r="L607" s="152"/>
      <c r="M607" s="154"/>
      <c r="N607" s="122"/>
      <c r="O607" s="122"/>
      <c r="P607" s="123"/>
      <c r="Q607" s="123"/>
      <c r="R607" s="12"/>
      <c r="S607" s="12"/>
      <c r="T607" s="13"/>
      <c r="U607" s="113"/>
      <c r="V607" s="27"/>
    </row>
    <row r="608" spans="2:22" s="7" customFormat="1" ht="49.5" hidden="1" customHeight="1">
      <c r="B608" s="204" t="s">
        <v>156</v>
      </c>
      <c r="C608" s="107">
        <f t="shared" si="67"/>
        <v>48</v>
      </c>
      <c r="D608" s="116" t="s">
        <v>114</v>
      </c>
      <c r="E608" s="97"/>
      <c r="F608" s="97"/>
      <c r="G608" s="97"/>
      <c r="H608" s="192">
        <f t="shared" si="68"/>
        <v>0</v>
      </c>
      <c r="I608" s="151"/>
      <c r="J608" s="152"/>
      <c r="K608" s="153"/>
      <c r="L608" s="152"/>
      <c r="M608" s="154"/>
      <c r="N608" s="122"/>
      <c r="O608" s="122"/>
      <c r="P608" s="123"/>
      <c r="Q608" s="123"/>
      <c r="R608" s="12"/>
      <c r="S608" s="12"/>
      <c r="T608" s="13"/>
      <c r="U608" s="113"/>
      <c r="V608" s="27"/>
    </row>
    <row r="609" spans="2:22" s="7" customFormat="1" ht="49.5" hidden="1" customHeight="1">
      <c r="B609" s="204" t="s">
        <v>156</v>
      </c>
      <c r="C609" s="107">
        <f t="shared" si="67"/>
        <v>49</v>
      </c>
      <c r="D609" s="116" t="s">
        <v>114</v>
      </c>
      <c r="E609" s="97"/>
      <c r="F609" s="97"/>
      <c r="G609" s="97"/>
      <c r="H609" s="192">
        <f t="shared" ref="H609:H630" si="69">IF(L609&lt;=0,I609*J609,I609*J609*L609)</f>
        <v>0</v>
      </c>
      <c r="I609" s="151"/>
      <c r="J609" s="152"/>
      <c r="K609" s="153"/>
      <c r="L609" s="152"/>
      <c r="M609" s="154"/>
      <c r="N609" s="122"/>
      <c r="O609" s="122"/>
      <c r="P609" s="123"/>
      <c r="Q609" s="123"/>
      <c r="R609" s="12"/>
      <c r="S609" s="12"/>
      <c r="T609" s="13"/>
      <c r="U609" s="113"/>
      <c r="V609" s="27"/>
    </row>
    <row r="610" spans="2:22" s="7" customFormat="1" ht="49.5" hidden="1" customHeight="1">
      <c r="B610" s="204" t="s">
        <v>156</v>
      </c>
      <c r="C610" s="107">
        <f t="shared" si="67"/>
        <v>50</v>
      </c>
      <c r="D610" s="116" t="s">
        <v>114</v>
      </c>
      <c r="E610" s="97"/>
      <c r="F610" s="97"/>
      <c r="G610" s="97"/>
      <c r="H610" s="192">
        <f t="shared" si="69"/>
        <v>0</v>
      </c>
      <c r="I610" s="151"/>
      <c r="J610" s="152"/>
      <c r="K610" s="153"/>
      <c r="L610" s="152"/>
      <c r="M610" s="154"/>
      <c r="N610" s="122"/>
      <c r="O610" s="122"/>
      <c r="P610" s="123"/>
      <c r="Q610" s="123"/>
      <c r="R610" s="12"/>
      <c r="S610" s="12"/>
      <c r="T610" s="13"/>
      <c r="U610" s="113"/>
      <c r="V610" s="27"/>
    </row>
    <row r="611" spans="2:22" s="7" customFormat="1" ht="49.5" hidden="1" customHeight="1">
      <c r="B611" s="204" t="s">
        <v>156</v>
      </c>
      <c r="C611" s="107">
        <f t="shared" si="67"/>
        <v>51</v>
      </c>
      <c r="D611" s="116" t="s">
        <v>114</v>
      </c>
      <c r="E611" s="97"/>
      <c r="F611" s="97"/>
      <c r="G611" s="97"/>
      <c r="H611" s="192">
        <f t="shared" si="69"/>
        <v>0</v>
      </c>
      <c r="I611" s="151"/>
      <c r="J611" s="152"/>
      <c r="K611" s="153"/>
      <c r="L611" s="152"/>
      <c r="M611" s="154"/>
      <c r="N611" s="122"/>
      <c r="O611" s="122"/>
      <c r="P611" s="123"/>
      <c r="Q611" s="123"/>
      <c r="R611" s="12"/>
      <c r="S611" s="12"/>
      <c r="T611" s="13"/>
      <c r="U611" s="113"/>
      <c r="V611" s="27"/>
    </row>
    <row r="612" spans="2:22" s="7" customFormat="1" ht="49.5" hidden="1" customHeight="1">
      <c r="B612" s="204" t="s">
        <v>156</v>
      </c>
      <c r="C612" s="107">
        <f t="shared" si="67"/>
        <v>52</v>
      </c>
      <c r="D612" s="116" t="s">
        <v>114</v>
      </c>
      <c r="E612" s="97"/>
      <c r="F612" s="97"/>
      <c r="G612" s="97"/>
      <c r="H612" s="192">
        <f t="shared" si="69"/>
        <v>0</v>
      </c>
      <c r="I612" s="151"/>
      <c r="J612" s="152"/>
      <c r="K612" s="153"/>
      <c r="L612" s="152"/>
      <c r="M612" s="154"/>
      <c r="N612" s="122"/>
      <c r="O612" s="122"/>
      <c r="P612" s="123"/>
      <c r="Q612" s="123"/>
      <c r="R612" s="12"/>
      <c r="S612" s="12"/>
      <c r="T612" s="13"/>
      <c r="U612" s="113"/>
      <c r="V612" s="27"/>
    </row>
    <row r="613" spans="2:22" s="7" customFormat="1" ht="49.5" hidden="1" customHeight="1">
      <c r="B613" s="204" t="s">
        <v>156</v>
      </c>
      <c r="C613" s="107">
        <f t="shared" si="67"/>
        <v>53</v>
      </c>
      <c r="D613" s="116" t="s">
        <v>114</v>
      </c>
      <c r="E613" s="97"/>
      <c r="F613" s="97"/>
      <c r="G613" s="97"/>
      <c r="H613" s="192">
        <f t="shared" si="69"/>
        <v>0</v>
      </c>
      <c r="I613" s="151"/>
      <c r="J613" s="152"/>
      <c r="K613" s="153"/>
      <c r="L613" s="152"/>
      <c r="M613" s="154"/>
      <c r="N613" s="122"/>
      <c r="O613" s="122"/>
      <c r="P613" s="123"/>
      <c r="Q613" s="123"/>
      <c r="R613" s="12"/>
      <c r="S613" s="12"/>
      <c r="T613" s="13"/>
      <c r="U613" s="113"/>
      <c r="V613" s="27"/>
    </row>
    <row r="614" spans="2:22" s="7" customFormat="1" ht="49.5" hidden="1" customHeight="1">
      <c r="B614" s="204" t="s">
        <v>156</v>
      </c>
      <c r="C614" s="107">
        <f t="shared" si="67"/>
        <v>54</v>
      </c>
      <c r="D614" s="116" t="s">
        <v>114</v>
      </c>
      <c r="E614" s="97"/>
      <c r="F614" s="97"/>
      <c r="G614" s="97"/>
      <c r="H614" s="192">
        <f t="shared" si="69"/>
        <v>0</v>
      </c>
      <c r="I614" s="151"/>
      <c r="J614" s="152"/>
      <c r="K614" s="153"/>
      <c r="L614" s="152"/>
      <c r="M614" s="154"/>
      <c r="N614" s="122"/>
      <c r="O614" s="122"/>
      <c r="P614" s="123"/>
      <c r="Q614" s="123"/>
      <c r="R614" s="12"/>
      <c r="S614" s="12"/>
      <c r="T614" s="13"/>
      <c r="U614" s="113"/>
      <c r="V614" s="27"/>
    </row>
    <row r="615" spans="2:22" s="7" customFormat="1" ht="49.5" hidden="1" customHeight="1">
      <c r="B615" s="204" t="s">
        <v>156</v>
      </c>
      <c r="C615" s="107">
        <f t="shared" si="67"/>
        <v>55</v>
      </c>
      <c r="D615" s="116" t="s">
        <v>114</v>
      </c>
      <c r="E615" s="97"/>
      <c r="F615" s="97"/>
      <c r="G615" s="97"/>
      <c r="H615" s="192">
        <f t="shared" si="69"/>
        <v>0</v>
      </c>
      <c r="I615" s="151"/>
      <c r="J615" s="152"/>
      <c r="K615" s="153"/>
      <c r="L615" s="152"/>
      <c r="M615" s="154"/>
      <c r="N615" s="122"/>
      <c r="O615" s="122"/>
      <c r="P615" s="123"/>
      <c r="Q615" s="123"/>
      <c r="R615" s="12"/>
      <c r="S615" s="12"/>
      <c r="T615" s="13"/>
      <c r="U615" s="113"/>
      <c r="V615" s="27"/>
    </row>
    <row r="616" spans="2:22" s="7" customFormat="1" ht="49.5" hidden="1" customHeight="1">
      <c r="B616" s="204" t="s">
        <v>156</v>
      </c>
      <c r="C616" s="107">
        <f t="shared" si="67"/>
        <v>56</v>
      </c>
      <c r="D616" s="116" t="s">
        <v>114</v>
      </c>
      <c r="E616" s="97"/>
      <c r="F616" s="97"/>
      <c r="G616" s="97"/>
      <c r="H616" s="192">
        <f t="shared" si="69"/>
        <v>0</v>
      </c>
      <c r="I616" s="151"/>
      <c r="J616" s="152"/>
      <c r="K616" s="153"/>
      <c r="L616" s="152"/>
      <c r="M616" s="154"/>
      <c r="N616" s="122"/>
      <c r="O616" s="122"/>
      <c r="P616" s="123"/>
      <c r="Q616" s="123"/>
      <c r="R616" s="12"/>
      <c r="S616" s="12"/>
      <c r="T616" s="13"/>
      <c r="U616" s="113"/>
      <c r="V616" s="27"/>
    </row>
    <row r="617" spans="2:22" s="7" customFormat="1" ht="49.5" hidden="1" customHeight="1">
      <c r="B617" s="204" t="s">
        <v>156</v>
      </c>
      <c r="C617" s="107">
        <f t="shared" si="67"/>
        <v>57</v>
      </c>
      <c r="D617" s="116" t="s">
        <v>114</v>
      </c>
      <c r="E617" s="97"/>
      <c r="F617" s="97"/>
      <c r="G617" s="97"/>
      <c r="H617" s="192">
        <f t="shared" si="69"/>
        <v>0</v>
      </c>
      <c r="I617" s="151"/>
      <c r="J617" s="152"/>
      <c r="K617" s="153"/>
      <c r="L617" s="152"/>
      <c r="M617" s="154"/>
      <c r="N617" s="122"/>
      <c r="O617" s="122"/>
      <c r="P617" s="123"/>
      <c r="Q617" s="123"/>
      <c r="R617" s="12"/>
      <c r="S617" s="12"/>
      <c r="T617" s="13"/>
      <c r="U617" s="113"/>
      <c r="V617" s="27"/>
    </row>
    <row r="618" spans="2:22" s="7" customFormat="1" ht="49.5" hidden="1" customHeight="1">
      <c r="B618" s="204" t="s">
        <v>156</v>
      </c>
      <c r="C618" s="107">
        <f t="shared" si="67"/>
        <v>58</v>
      </c>
      <c r="D618" s="116" t="s">
        <v>114</v>
      </c>
      <c r="E618" s="97"/>
      <c r="F618" s="97"/>
      <c r="G618" s="97"/>
      <c r="H618" s="192">
        <f t="shared" si="69"/>
        <v>0</v>
      </c>
      <c r="I618" s="151"/>
      <c r="J618" s="152"/>
      <c r="K618" s="153"/>
      <c r="L618" s="152"/>
      <c r="M618" s="154"/>
      <c r="N618" s="122"/>
      <c r="O618" s="122"/>
      <c r="P618" s="123"/>
      <c r="Q618" s="123"/>
      <c r="R618" s="12"/>
      <c r="S618" s="12"/>
      <c r="T618" s="13"/>
      <c r="U618" s="113"/>
      <c r="V618" s="27"/>
    </row>
    <row r="619" spans="2:22" s="7" customFormat="1" ht="49.5" hidden="1" customHeight="1">
      <c r="B619" s="204" t="s">
        <v>156</v>
      </c>
      <c r="C619" s="107">
        <f t="shared" si="67"/>
        <v>59</v>
      </c>
      <c r="D619" s="116" t="s">
        <v>114</v>
      </c>
      <c r="E619" s="97"/>
      <c r="F619" s="97"/>
      <c r="G619" s="97"/>
      <c r="H619" s="192">
        <f t="shared" si="69"/>
        <v>0</v>
      </c>
      <c r="I619" s="151"/>
      <c r="J619" s="152"/>
      <c r="K619" s="153"/>
      <c r="L619" s="152"/>
      <c r="M619" s="154"/>
      <c r="N619" s="122"/>
      <c r="O619" s="122"/>
      <c r="P619" s="123"/>
      <c r="Q619" s="123"/>
      <c r="R619" s="12"/>
      <c r="S619" s="12"/>
      <c r="T619" s="13"/>
      <c r="U619" s="113"/>
      <c r="V619" s="27"/>
    </row>
    <row r="620" spans="2:22" s="7" customFormat="1" ht="49.5" hidden="1" customHeight="1">
      <c r="B620" s="204" t="s">
        <v>183</v>
      </c>
      <c r="C620" s="107">
        <f t="shared" si="67"/>
        <v>60</v>
      </c>
      <c r="D620" s="116" t="s">
        <v>114</v>
      </c>
      <c r="E620" s="97"/>
      <c r="F620" s="97"/>
      <c r="G620" s="97"/>
      <c r="H620" s="192">
        <f t="shared" si="69"/>
        <v>0</v>
      </c>
      <c r="I620" s="151"/>
      <c r="J620" s="152"/>
      <c r="K620" s="153"/>
      <c r="L620" s="152"/>
      <c r="M620" s="154"/>
      <c r="N620" s="122"/>
      <c r="O620" s="122"/>
      <c r="P620" s="123"/>
      <c r="Q620" s="123"/>
      <c r="R620" s="12"/>
      <c r="S620" s="12"/>
      <c r="T620" s="13"/>
      <c r="U620" s="113"/>
      <c r="V620" s="27"/>
    </row>
    <row r="621" spans="2:22" s="7" customFormat="1" ht="49.5" hidden="1" customHeight="1">
      <c r="B621" s="204" t="s">
        <v>156</v>
      </c>
      <c r="C621" s="107">
        <f t="shared" si="67"/>
        <v>61</v>
      </c>
      <c r="D621" s="116" t="s">
        <v>114</v>
      </c>
      <c r="E621" s="97"/>
      <c r="F621" s="97"/>
      <c r="G621" s="97"/>
      <c r="H621" s="192">
        <f t="shared" si="69"/>
        <v>0</v>
      </c>
      <c r="I621" s="151"/>
      <c r="J621" s="152"/>
      <c r="K621" s="153"/>
      <c r="L621" s="152"/>
      <c r="M621" s="154"/>
      <c r="N621" s="122"/>
      <c r="O621" s="122"/>
      <c r="P621" s="123"/>
      <c r="Q621" s="123"/>
      <c r="R621" s="12"/>
      <c r="S621" s="12"/>
      <c r="T621" s="13"/>
      <c r="U621" s="113"/>
      <c r="V621" s="27"/>
    </row>
    <row r="622" spans="2:22" s="7" customFormat="1" ht="49.5" hidden="1" customHeight="1">
      <c r="B622" s="204" t="s">
        <v>156</v>
      </c>
      <c r="C622" s="107">
        <f t="shared" si="67"/>
        <v>62</v>
      </c>
      <c r="D622" s="116" t="s">
        <v>114</v>
      </c>
      <c r="E622" s="97"/>
      <c r="F622" s="97"/>
      <c r="G622" s="97"/>
      <c r="H622" s="192">
        <f t="shared" si="69"/>
        <v>0</v>
      </c>
      <c r="I622" s="151"/>
      <c r="J622" s="152"/>
      <c r="K622" s="153"/>
      <c r="L622" s="152"/>
      <c r="M622" s="154"/>
      <c r="N622" s="122"/>
      <c r="O622" s="122"/>
      <c r="P622" s="123"/>
      <c r="Q622" s="123"/>
      <c r="R622" s="12"/>
      <c r="S622" s="12"/>
      <c r="T622" s="13"/>
      <c r="U622" s="113"/>
      <c r="V622" s="27"/>
    </row>
    <row r="623" spans="2:22" s="7" customFormat="1" ht="49.5" hidden="1" customHeight="1">
      <c r="B623" s="204" t="s">
        <v>156</v>
      </c>
      <c r="C623" s="107">
        <f t="shared" si="67"/>
        <v>63</v>
      </c>
      <c r="D623" s="116" t="s">
        <v>114</v>
      </c>
      <c r="E623" s="97"/>
      <c r="F623" s="97"/>
      <c r="G623" s="97"/>
      <c r="H623" s="192">
        <f t="shared" si="69"/>
        <v>0</v>
      </c>
      <c r="I623" s="151"/>
      <c r="J623" s="152"/>
      <c r="K623" s="153"/>
      <c r="L623" s="152"/>
      <c r="M623" s="154"/>
      <c r="N623" s="122"/>
      <c r="O623" s="122"/>
      <c r="P623" s="123"/>
      <c r="Q623" s="123"/>
      <c r="R623" s="12"/>
      <c r="S623" s="12"/>
      <c r="T623" s="13"/>
      <c r="U623" s="113"/>
      <c r="V623" s="27"/>
    </row>
    <row r="624" spans="2:22" s="7" customFormat="1" ht="49.5" hidden="1" customHeight="1">
      <c r="B624" s="204" t="s">
        <v>156</v>
      </c>
      <c r="C624" s="107">
        <f t="shared" si="67"/>
        <v>64</v>
      </c>
      <c r="D624" s="116" t="s">
        <v>114</v>
      </c>
      <c r="E624" s="97"/>
      <c r="F624" s="97"/>
      <c r="G624" s="97"/>
      <c r="H624" s="192">
        <f t="shared" si="69"/>
        <v>0</v>
      </c>
      <c r="I624" s="151"/>
      <c r="J624" s="152"/>
      <c r="K624" s="153"/>
      <c r="L624" s="152"/>
      <c r="M624" s="154"/>
      <c r="N624" s="122"/>
      <c r="O624" s="122"/>
      <c r="P624" s="123"/>
      <c r="Q624" s="123"/>
      <c r="R624" s="12"/>
      <c r="S624" s="12"/>
      <c r="T624" s="13"/>
      <c r="U624" s="113"/>
      <c r="V624" s="27"/>
    </row>
    <row r="625" spans="2:22" s="7" customFormat="1" ht="49.5" hidden="1" customHeight="1">
      <c r="B625" s="204" t="s">
        <v>156</v>
      </c>
      <c r="C625" s="107">
        <f t="shared" si="67"/>
        <v>65</v>
      </c>
      <c r="D625" s="116" t="s">
        <v>114</v>
      </c>
      <c r="E625" s="97"/>
      <c r="F625" s="97"/>
      <c r="G625" s="97"/>
      <c r="H625" s="192">
        <f t="shared" si="69"/>
        <v>0</v>
      </c>
      <c r="I625" s="151"/>
      <c r="J625" s="152"/>
      <c r="K625" s="153"/>
      <c r="L625" s="152"/>
      <c r="M625" s="154"/>
      <c r="N625" s="122"/>
      <c r="O625" s="122"/>
      <c r="P625" s="123"/>
      <c r="Q625" s="123"/>
      <c r="R625" s="12"/>
      <c r="S625" s="12"/>
      <c r="T625" s="13"/>
      <c r="U625" s="113"/>
      <c r="V625" s="27"/>
    </row>
    <row r="626" spans="2:22" s="7" customFormat="1" ht="49.5" hidden="1" customHeight="1">
      <c r="B626" s="204" t="s">
        <v>156</v>
      </c>
      <c r="C626" s="107">
        <f t="shared" si="67"/>
        <v>66</v>
      </c>
      <c r="D626" s="116" t="s">
        <v>114</v>
      </c>
      <c r="E626" s="97"/>
      <c r="F626" s="97"/>
      <c r="G626" s="97"/>
      <c r="H626" s="192">
        <f t="shared" si="69"/>
        <v>0</v>
      </c>
      <c r="I626" s="151"/>
      <c r="J626" s="152"/>
      <c r="K626" s="153"/>
      <c r="L626" s="152"/>
      <c r="M626" s="154"/>
      <c r="N626" s="122"/>
      <c r="O626" s="122"/>
      <c r="P626" s="123"/>
      <c r="Q626" s="123"/>
      <c r="R626" s="12"/>
      <c r="S626" s="12"/>
      <c r="T626" s="13"/>
      <c r="U626" s="113"/>
      <c r="V626" s="27"/>
    </row>
    <row r="627" spans="2:22" s="7" customFormat="1" ht="49.5" hidden="1" customHeight="1">
      <c r="B627" s="204" t="s">
        <v>156</v>
      </c>
      <c r="C627" s="107">
        <f t="shared" si="67"/>
        <v>67</v>
      </c>
      <c r="D627" s="116" t="s">
        <v>114</v>
      </c>
      <c r="E627" s="97"/>
      <c r="F627" s="97"/>
      <c r="G627" s="97"/>
      <c r="H627" s="192">
        <f t="shared" si="69"/>
        <v>0</v>
      </c>
      <c r="I627" s="151"/>
      <c r="J627" s="152"/>
      <c r="K627" s="153"/>
      <c r="L627" s="152"/>
      <c r="M627" s="154"/>
      <c r="N627" s="122"/>
      <c r="O627" s="122"/>
      <c r="P627" s="123"/>
      <c r="Q627" s="123"/>
      <c r="R627" s="12"/>
      <c r="S627" s="12"/>
      <c r="T627" s="13"/>
      <c r="U627" s="113"/>
      <c r="V627" s="27"/>
    </row>
    <row r="628" spans="2:22" s="7" customFormat="1" ht="49.5" hidden="1" customHeight="1">
      <c r="B628" s="204" t="s">
        <v>156</v>
      </c>
      <c r="C628" s="107">
        <f t="shared" si="67"/>
        <v>68</v>
      </c>
      <c r="D628" s="116" t="s">
        <v>114</v>
      </c>
      <c r="E628" s="97"/>
      <c r="F628" s="97"/>
      <c r="G628" s="97"/>
      <c r="H628" s="192">
        <f t="shared" si="69"/>
        <v>0</v>
      </c>
      <c r="I628" s="151"/>
      <c r="J628" s="152"/>
      <c r="K628" s="153"/>
      <c r="L628" s="152"/>
      <c r="M628" s="154"/>
      <c r="N628" s="122"/>
      <c r="O628" s="122"/>
      <c r="P628" s="123"/>
      <c r="Q628" s="123"/>
      <c r="R628" s="12"/>
      <c r="S628" s="12"/>
      <c r="T628" s="13"/>
      <c r="U628" s="113"/>
      <c r="V628" s="27"/>
    </row>
    <row r="629" spans="2:22" s="7" customFormat="1" ht="49.5" hidden="1" customHeight="1">
      <c r="B629" s="204" t="s">
        <v>156</v>
      </c>
      <c r="C629" s="107">
        <f t="shared" si="67"/>
        <v>69</v>
      </c>
      <c r="D629" s="116" t="s">
        <v>114</v>
      </c>
      <c r="E629" s="97"/>
      <c r="F629" s="97"/>
      <c r="G629" s="97"/>
      <c r="H629" s="192">
        <f t="shared" si="69"/>
        <v>0</v>
      </c>
      <c r="I629" s="151"/>
      <c r="J629" s="152"/>
      <c r="K629" s="153"/>
      <c r="L629" s="152"/>
      <c r="M629" s="154"/>
      <c r="N629" s="122"/>
      <c r="O629" s="122"/>
      <c r="P629" s="123"/>
      <c r="Q629" s="123"/>
      <c r="R629" s="12"/>
      <c r="S629" s="12"/>
      <c r="T629" s="13"/>
      <c r="U629" s="113"/>
      <c r="V629" s="27"/>
    </row>
    <row r="630" spans="2:22" s="7" customFormat="1" ht="49.5" hidden="1" customHeight="1">
      <c r="B630" s="204" t="s">
        <v>156</v>
      </c>
      <c r="C630" s="107">
        <f t="shared" si="67"/>
        <v>70</v>
      </c>
      <c r="D630" s="116" t="s">
        <v>114</v>
      </c>
      <c r="E630" s="97"/>
      <c r="F630" s="97"/>
      <c r="G630" s="97"/>
      <c r="H630" s="192">
        <f t="shared" si="69"/>
        <v>0</v>
      </c>
      <c r="I630" s="151"/>
      <c r="J630" s="152"/>
      <c r="K630" s="153"/>
      <c r="L630" s="152"/>
      <c r="M630" s="154"/>
      <c r="N630" s="122"/>
      <c r="O630" s="122"/>
      <c r="P630" s="123"/>
      <c r="Q630" s="123"/>
      <c r="R630" s="12"/>
      <c r="S630" s="12"/>
      <c r="T630" s="13"/>
      <c r="U630" s="113"/>
      <c r="V630" s="27"/>
    </row>
    <row r="631" spans="2:22" s="7" customFormat="1" ht="49.5" hidden="1" customHeight="1">
      <c r="B631" s="204" t="s">
        <v>156</v>
      </c>
      <c r="C631" s="107">
        <f t="shared" si="67"/>
        <v>71</v>
      </c>
      <c r="D631" s="116" t="s">
        <v>114</v>
      </c>
      <c r="E631" s="97"/>
      <c r="F631" s="97"/>
      <c r="G631" s="97"/>
      <c r="H631" s="192">
        <f t="shared" ref="H631:H651" si="70">IF(L631&lt;=0,I631*J631,I631*J631*L631)</f>
        <v>0</v>
      </c>
      <c r="I631" s="151"/>
      <c r="J631" s="152"/>
      <c r="K631" s="153"/>
      <c r="L631" s="152"/>
      <c r="M631" s="154"/>
      <c r="N631" s="122"/>
      <c r="O631" s="122"/>
      <c r="P631" s="123"/>
      <c r="Q631" s="123"/>
      <c r="R631" s="12"/>
      <c r="S631" s="12"/>
      <c r="T631" s="13"/>
      <c r="U631" s="113"/>
      <c r="V631" s="27"/>
    </row>
    <row r="632" spans="2:22" s="7" customFormat="1" ht="49.5" hidden="1" customHeight="1">
      <c r="B632" s="204" t="s">
        <v>156</v>
      </c>
      <c r="C632" s="107">
        <f t="shared" si="67"/>
        <v>72</v>
      </c>
      <c r="D632" s="116" t="s">
        <v>114</v>
      </c>
      <c r="E632" s="97"/>
      <c r="F632" s="97"/>
      <c r="G632" s="97"/>
      <c r="H632" s="192">
        <f t="shared" si="70"/>
        <v>0</v>
      </c>
      <c r="I632" s="151"/>
      <c r="J632" s="152"/>
      <c r="K632" s="153"/>
      <c r="L632" s="152"/>
      <c r="M632" s="154"/>
      <c r="N632" s="122"/>
      <c r="O632" s="122"/>
      <c r="P632" s="123"/>
      <c r="Q632" s="123"/>
      <c r="R632" s="12"/>
      <c r="S632" s="12"/>
      <c r="T632" s="13"/>
      <c r="U632" s="113"/>
      <c r="V632" s="27"/>
    </row>
    <row r="633" spans="2:22" s="7" customFormat="1" ht="49.5" hidden="1" customHeight="1">
      <c r="B633" s="204" t="s">
        <v>156</v>
      </c>
      <c r="C633" s="107">
        <f t="shared" si="67"/>
        <v>73</v>
      </c>
      <c r="D633" s="116" t="s">
        <v>114</v>
      </c>
      <c r="E633" s="97"/>
      <c r="F633" s="97"/>
      <c r="G633" s="97"/>
      <c r="H633" s="192">
        <f t="shared" si="70"/>
        <v>0</v>
      </c>
      <c r="I633" s="151"/>
      <c r="J633" s="152"/>
      <c r="K633" s="153"/>
      <c r="L633" s="152"/>
      <c r="M633" s="154"/>
      <c r="N633" s="122"/>
      <c r="O633" s="122"/>
      <c r="P633" s="123"/>
      <c r="Q633" s="123"/>
      <c r="R633" s="12"/>
      <c r="S633" s="12"/>
      <c r="T633" s="13"/>
      <c r="U633" s="113"/>
      <c r="V633" s="27"/>
    </row>
    <row r="634" spans="2:22" s="7" customFormat="1" ht="49.5" hidden="1" customHeight="1">
      <c r="B634" s="204" t="s">
        <v>156</v>
      </c>
      <c r="C634" s="107">
        <f t="shared" si="67"/>
        <v>74</v>
      </c>
      <c r="D634" s="116" t="s">
        <v>114</v>
      </c>
      <c r="E634" s="97"/>
      <c r="F634" s="97"/>
      <c r="G634" s="97"/>
      <c r="H634" s="192">
        <f t="shared" si="70"/>
        <v>0</v>
      </c>
      <c r="I634" s="151"/>
      <c r="J634" s="152"/>
      <c r="K634" s="153"/>
      <c r="L634" s="152"/>
      <c r="M634" s="154"/>
      <c r="N634" s="122"/>
      <c r="O634" s="122"/>
      <c r="P634" s="123"/>
      <c r="Q634" s="123"/>
      <c r="R634" s="12"/>
      <c r="S634" s="12"/>
      <c r="T634" s="13"/>
      <c r="U634" s="113"/>
      <c r="V634" s="27"/>
    </row>
    <row r="635" spans="2:22" s="7" customFormat="1" ht="49.5" hidden="1" customHeight="1">
      <c r="B635" s="204" t="s">
        <v>156</v>
      </c>
      <c r="C635" s="107">
        <f t="shared" si="67"/>
        <v>75</v>
      </c>
      <c r="D635" s="116" t="s">
        <v>114</v>
      </c>
      <c r="E635" s="97"/>
      <c r="F635" s="97"/>
      <c r="G635" s="97"/>
      <c r="H635" s="192">
        <f t="shared" si="70"/>
        <v>0</v>
      </c>
      <c r="I635" s="151"/>
      <c r="J635" s="152"/>
      <c r="K635" s="153"/>
      <c r="L635" s="152"/>
      <c r="M635" s="154"/>
      <c r="N635" s="122"/>
      <c r="O635" s="122"/>
      <c r="P635" s="123"/>
      <c r="Q635" s="123"/>
      <c r="R635" s="12"/>
      <c r="S635" s="12"/>
      <c r="T635" s="13"/>
      <c r="U635" s="113"/>
      <c r="V635" s="27"/>
    </row>
    <row r="636" spans="2:22" s="7" customFormat="1" ht="49.5" hidden="1" customHeight="1">
      <c r="B636" s="204" t="s">
        <v>156</v>
      </c>
      <c r="C636" s="107">
        <f t="shared" si="67"/>
        <v>76</v>
      </c>
      <c r="D636" s="116" t="s">
        <v>114</v>
      </c>
      <c r="E636" s="97"/>
      <c r="F636" s="97"/>
      <c r="G636" s="97"/>
      <c r="H636" s="192">
        <f t="shared" si="70"/>
        <v>0</v>
      </c>
      <c r="I636" s="151"/>
      <c r="J636" s="152"/>
      <c r="K636" s="153"/>
      <c r="L636" s="152"/>
      <c r="M636" s="154"/>
      <c r="N636" s="122"/>
      <c r="O636" s="122"/>
      <c r="P636" s="123"/>
      <c r="Q636" s="123"/>
      <c r="R636" s="12"/>
      <c r="S636" s="12"/>
      <c r="T636" s="13"/>
      <c r="U636" s="113"/>
      <c r="V636" s="27"/>
    </row>
    <row r="637" spans="2:22" s="7" customFormat="1" ht="49.5" hidden="1" customHeight="1">
      <c r="B637" s="204" t="s">
        <v>156</v>
      </c>
      <c r="C637" s="107">
        <f t="shared" si="67"/>
        <v>77</v>
      </c>
      <c r="D637" s="116" t="s">
        <v>114</v>
      </c>
      <c r="E637" s="97"/>
      <c r="F637" s="97"/>
      <c r="G637" s="97"/>
      <c r="H637" s="192">
        <f t="shared" si="70"/>
        <v>0</v>
      </c>
      <c r="I637" s="151"/>
      <c r="J637" s="152"/>
      <c r="K637" s="153"/>
      <c r="L637" s="152"/>
      <c r="M637" s="154"/>
      <c r="N637" s="122"/>
      <c r="O637" s="122"/>
      <c r="P637" s="123"/>
      <c r="Q637" s="123"/>
      <c r="R637" s="12"/>
      <c r="S637" s="12"/>
      <c r="T637" s="13"/>
      <c r="U637" s="113"/>
      <c r="V637" s="27"/>
    </row>
    <row r="638" spans="2:22" s="7" customFormat="1" ht="49.5" hidden="1" customHeight="1">
      <c r="B638" s="204" t="s">
        <v>156</v>
      </c>
      <c r="C638" s="107">
        <f t="shared" si="67"/>
        <v>78</v>
      </c>
      <c r="D638" s="116" t="s">
        <v>114</v>
      </c>
      <c r="E638" s="97"/>
      <c r="F638" s="97"/>
      <c r="G638" s="97"/>
      <c r="H638" s="192">
        <f t="shared" si="70"/>
        <v>0</v>
      </c>
      <c r="I638" s="151"/>
      <c r="J638" s="152"/>
      <c r="K638" s="153"/>
      <c r="L638" s="152"/>
      <c r="M638" s="154"/>
      <c r="N638" s="122"/>
      <c r="O638" s="122"/>
      <c r="P638" s="123"/>
      <c r="Q638" s="123"/>
      <c r="R638" s="12"/>
      <c r="S638" s="12"/>
      <c r="T638" s="13"/>
      <c r="U638" s="113"/>
      <c r="V638" s="27"/>
    </row>
    <row r="639" spans="2:22" s="7" customFormat="1" ht="49.5" hidden="1" customHeight="1">
      <c r="B639" s="204" t="s">
        <v>156</v>
      </c>
      <c r="C639" s="107">
        <f t="shared" si="67"/>
        <v>79</v>
      </c>
      <c r="D639" s="116" t="s">
        <v>114</v>
      </c>
      <c r="E639" s="97"/>
      <c r="F639" s="97"/>
      <c r="G639" s="97"/>
      <c r="H639" s="192">
        <f t="shared" si="70"/>
        <v>0</v>
      </c>
      <c r="I639" s="151"/>
      <c r="J639" s="152"/>
      <c r="K639" s="153"/>
      <c r="L639" s="152"/>
      <c r="M639" s="154"/>
      <c r="N639" s="122"/>
      <c r="O639" s="122"/>
      <c r="P639" s="123"/>
      <c r="Q639" s="123"/>
      <c r="R639" s="12"/>
      <c r="S639" s="12"/>
      <c r="T639" s="13"/>
      <c r="U639" s="113"/>
      <c r="V639" s="27"/>
    </row>
    <row r="640" spans="2:22" s="7" customFormat="1" ht="49.5" hidden="1" customHeight="1">
      <c r="B640" s="204" t="s">
        <v>156</v>
      </c>
      <c r="C640" s="107">
        <f t="shared" si="67"/>
        <v>80</v>
      </c>
      <c r="D640" s="116" t="s">
        <v>114</v>
      </c>
      <c r="E640" s="97"/>
      <c r="F640" s="97"/>
      <c r="G640" s="97"/>
      <c r="H640" s="192">
        <f t="shared" si="70"/>
        <v>0</v>
      </c>
      <c r="I640" s="151"/>
      <c r="J640" s="152"/>
      <c r="K640" s="153"/>
      <c r="L640" s="152"/>
      <c r="M640" s="154"/>
      <c r="N640" s="122"/>
      <c r="O640" s="122"/>
      <c r="P640" s="123"/>
      <c r="Q640" s="123"/>
      <c r="R640" s="12"/>
      <c r="S640" s="12"/>
      <c r="T640" s="13"/>
      <c r="U640" s="113"/>
      <c r="V640" s="27"/>
    </row>
    <row r="641" spans="2:22" s="7" customFormat="1" ht="49.5" hidden="1" customHeight="1">
      <c r="B641" s="204" t="s">
        <v>156</v>
      </c>
      <c r="C641" s="107">
        <f t="shared" si="67"/>
        <v>81</v>
      </c>
      <c r="D641" s="116" t="s">
        <v>114</v>
      </c>
      <c r="E641" s="97"/>
      <c r="F641" s="97"/>
      <c r="G641" s="97"/>
      <c r="H641" s="192">
        <f t="shared" si="70"/>
        <v>0</v>
      </c>
      <c r="I641" s="151"/>
      <c r="J641" s="152"/>
      <c r="K641" s="153"/>
      <c r="L641" s="152"/>
      <c r="M641" s="154"/>
      <c r="N641" s="122"/>
      <c r="O641" s="122"/>
      <c r="P641" s="123"/>
      <c r="Q641" s="123"/>
      <c r="R641" s="12"/>
      <c r="S641" s="12"/>
      <c r="T641" s="13"/>
      <c r="U641" s="113"/>
      <c r="V641" s="27"/>
    </row>
    <row r="642" spans="2:22" s="7" customFormat="1" ht="49.5" hidden="1" customHeight="1">
      <c r="B642" s="204" t="s">
        <v>156</v>
      </c>
      <c r="C642" s="107">
        <f t="shared" si="67"/>
        <v>82</v>
      </c>
      <c r="D642" s="116" t="s">
        <v>114</v>
      </c>
      <c r="E642" s="97"/>
      <c r="F642" s="97"/>
      <c r="G642" s="97"/>
      <c r="H642" s="192">
        <f t="shared" si="70"/>
        <v>0</v>
      </c>
      <c r="I642" s="151"/>
      <c r="J642" s="152"/>
      <c r="K642" s="153"/>
      <c r="L642" s="152"/>
      <c r="M642" s="154"/>
      <c r="N642" s="122"/>
      <c r="O642" s="122"/>
      <c r="P642" s="123"/>
      <c r="Q642" s="123"/>
      <c r="R642" s="12"/>
      <c r="S642" s="12"/>
      <c r="T642" s="13"/>
      <c r="U642" s="113"/>
      <c r="V642" s="27"/>
    </row>
    <row r="643" spans="2:22" s="7" customFormat="1" ht="49.5" hidden="1" customHeight="1">
      <c r="B643" s="204" t="s">
        <v>156</v>
      </c>
      <c r="C643" s="107">
        <f t="shared" si="67"/>
        <v>83</v>
      </c>
      <c r="D643" s="116" t="s">
        <v>114</v>
      </c>
      <c r="E643" s="97"/>
      <c r="F643" s="97"/>
      <c r="G643" s="97"/>
      <c r="H643" s="192">
        <f t="shared" si="70"/>
        <v>0</v>
      </c>
      <c r="I643" s="151"/>
      <c r="J643" s="152"/>
      <c r="K643" s="153"/>
      <c r="L643" s="152"/>
      <c r="M643" s="154"/>
      <c r="N643" s="122"/>
      <c r="O643" s="122"/>
      <c r="P643" s="123"/>
      <c r="Q643" s="123"/>
      <c r="R643" s="12"/>
      <c r="S643" s="12"/>
      <c r="T643" s="13"/>
      <c r="U643" s="113"/>
      <c r="V643" s="27"/>
    </row>
    <row r="644" spans="2:22" s="7" customFormat="1" ht="49.5" hidden="1" customHeight="1">
      <c r="B644" s="204" t="s">
        <v>156</v>
      </c>
      <c r="C644" s="107">
        <f t="shared" si="67"/>
        <v>84</v>
      </c>
      <c r="D644" s="116" t="s">
        <v>114</v>
      </c>
      <c r="E644" s="97"/>
      <c r="F644" s="97"/>
      <c r="G644" s="97"/>
      <c r="H644" s="192">
        <f t="shared" si="70"/>
        <v>0</v>
      </c>
      <c r="I644" s="151"/>
      <c r="J644" s="152"/>
      <c r="K644" s="153"/>
      <c r="L644" s="152"/>
      <c r="M644" s="154"/>
      <c r="N644" s="122"/>
      <c r="O644" s="122"/>
      <c r="P644" s="123"/>
      <c r="Q644" s="123"/>
      <c r="R644" s="12"/>
      <c r="S644" s="12"/>
      <c r="T644" s="13"/>
      <c r="U644" s="113"/>
      <c r="V644" s="27"/>
    </row>
    <row r="645" spans="2:22" s="7" customFormat="1" ht="49.5" hidden="1" customHeight="1">
      <c r="B645" s="204" t="s">
        <v>156</v>
      </c>
      <c r="C645" s="107">
        <f t="shared" si="67"/>
        <v>85</v>
      </c>
      <c r="D645" s="116" t="s">
        <v>114</v>
      </c>
      <c r="E645" s="97"/>
      <c r="F645" s="97"/>
      <c r="G645" s="97"/>
      <c r="H645" s="192">
        <f t="shared" si="70"/>
        <v>0</v>
      </c>
      <c r="I645" s="151"/>
      <c r="J645" s="152"/>
      <c r="K645" s="153"/>
      <c r="L645" s="152"/>
      <c r="M645" s="154"/>
      <c r="N645" s="122"/>
      <c r="O645" s="122"/>
      <c r="P645" s="123"/>
      <c r="Q645" s="123"/>
      <c r="R645" s="12"/>
      <c r="S645" s="12"/>
      <c r="T645" s="13"/>
      <c r="U645" s="113"/>
      <c r="V645" s="27"/>
    </row>
    <row r="646" spans="2:22" s="7" customFormat="1" ht="49.5" hidden="1" customHeight="1">
      <c r="B646" s="204" t="s">
        <v>156</v>
      </c>
      <c r="C646" s="107">
        <f t="shared" si="67"/>
        <v>86</v>
      </c>
      <c r="D646" s="116" t="s">
        <v>114</v>
      </c>
      <c r="E646" s="97"/>
      <c r="F646" s="97"/>
      <c r="G646" s="97"/>
      <c r="H646" s="192">
        <f t="shared" si="70"/>
        <v>0</v>
      </c>
      <c r="I646" s="151"/>
      <c r="J646" s="152"/>
      <c r="K646" s="153"/>
      <c r="L646" s="152"/>
      <c r="M646" s="154"/>
      <c r="N646" s="122"/>
      <c r="O646" s="122"/>
      <c r="P646" s="123"/>
      <c r="Q646" s="123"/>
      <c r="R646" s="12"/>
      <c r="S646" s="12"/>
      <c r="T646" s="13"/>
      <c r="U646" s="113"/>
      <c r="V646" s="27"/>
    </row>
    <row r="647" spans="2:22" s="7" customFormat="1" ht="49.5" hidden="1" customHeight="1">
      <c r="B647" s="204" t="s">
        <v>156</v>
      </c>
      <c r="C647" s="107">
        <f t="shared" si="67"/>
        <v>87</v>
      </c>
      <c r="D647" s="116" t="s">
        <v>114</v>
      </c>
      <c r="E647" s="97"/>
      <c r="F647" s="97"/>
      <c r="G647" s="97"/>
      <c r="H647" s="192">
        <f t="shared" si="70"/>
        <v>0</v>
      </c>
      <c r="I647" s="151"/>
      <c r="J647" s="152"/>
      <c r="K647" s="153"/>
      <c r="L647" s="152"/>
      <c r="M647" s="154"/>
      <c r="N647" s="122"/>
      <c r="O647" s="122"/>
      <c r="P647" s="123"/>
      <c r="Q647" s="123"/>
      <c r="R647" s="12"/>
      <c r="S647" s="12"/>
      <c r="T647" s="13"/>
      <c r="U647" s="113"/>
      <c r="V647" s="27"/>
    </row>
    <row r="648" spans="2:22" s="7" customFormat="1" ht="49.5" hidden="1" customHeight="1">
      <c r="B648" s="204" t="s">
        <v>156</v>
      </c>
      <c r="C648" s="107">
        <f t="shared" si="67"/>
        <v>88</v>
      </c>
      <c r="D648" s="116" t="s">
        <v>114</v>
      </c>
      <c r="E648" s="97"/>
      <c r="F648" s="97"/>
      <c r="G648" s="97"/>
      <c r="H648" s="192">
        <f t="shared" si="70"/>
        <v>0</v>
      </c>
      <c r="I648" s="151"/>
      <c r="J648" s="152"/>
      <c r="K648" s="153"/>
      <c r="L648" s="152"/>
      <c r="M648" s="154"/>
      <c r="N648" s="122"/>
      <c r="O648" s="122"/>
      <c r="P648" s="123"/>
      <c r="Q648" s="123"/>
      <c r="R648" s="12"/>
      <c r="S648" s="12"/>
      <c r="T648" s="13"/>
      <c r="U648" s="113"/>
      <c r="V648" s="27"/>
    </row>
    <row r="649" spans="2:22" s="7" customFormat="1" ht="49.5" hidden="1" customHeight="1">
      <c r="B649" s="204" t="s">
        <v>156</v>
      </c>
      <c r="C649" s="107">
        <f t="shared" si="67"/>
        <v>89</v>
      </c>
      <c r="D649" s="116" t="s">
        <v>114</v>
      </c>
      <c r="E649" s="97"/>
      <c r="F649" s="97"/>
      <c r="G649" s="97"/>
      <c r="H649" s="192">
        <f t="shared" si="70"/>
        <v>0</v>
      </c>
      <c r="I649" s="151"/>
      <c r="J649" s="152"/>
      <c r="K649" s="153"/>
      <c r="L649" s="152"/>
      <c r="M649" s="154"/>
      <c r="N649" s="122"/>
      <c r="O649" s="122"/>
      <c r="P649" s="123"/>
      <c r="Q649" s="123"/>
      <c r="R649" s="12"/>
      <c r="S649" s="12"/>
      <c r="T649" s="13"/>
      <c r="U649" s="113"/>
      <c r="V649" s="27"/>
    </row>
    <row r="650" spans="2:22" s="7" customFormat="1" ht="49.5" hidden="1" customHeight="1">
      <c r="B650" s="204" t="s">
        <v>156</v>
      </c>
      <c r="C650" s="107">
        <f t="shared" si="67"/>
        <v>90</v>
      </c>
      <c r="D650" s="116" t="s">
        <v>114</v>
      </c>
      <c r="E650" s="97"/>
      <c r="F650" s="97"/>
      <c r="G650" s="97"/>
      <c r="H650" s="192">
        <f t="shared" si="70"/>
        <v>0</v>
      </c>
      <c r="I650" s="151"/>
      <c r="J650" s="152"/>
      <c r="K650" s="153"/>
      <c r="L650" s="152"/>
      <c r="M650" s="154"/>
      <c r="N650" s="122"/>
      <c r="O650" s="122"/>
      <c r="P650" s="123"/>
      <c r="Q650" s="123"/>
      <c r="R650" s="12"/>
      <c r="S650" s="12"/>
      <c r="T650" s="13"/>
      <c r="U650" s="113"/>
      <c r="V650" s="27"/>
    </row>
    <row r="651" spans="2:22" s="7" customFormat="1" ht="49.5" hidden="1" customHeight="1">
      <c r="B651" s="204" t="s">
        <v>156</v>
      </c>
      <c r="C651" s="107">
        <f t="shared" si="67"/>
        <v>91</v>
      </c>
      <c r="D651" s="116" t="s">
        <v>114</v>
      </c>
      <c r="E651" s="97"/>
      <c r="F651" s="97"/>
      <c r="G651" s="97"/>
      <c r="H651" s="192">
        <f t="shared" si="70"/>
        <v>0</v>
      </c>
      <c r="I651" s="151"/>
      <c r="J651" s="152"/>
      <c r="K651" s="153"/>
      <c r="L651" s="152"/>
      <c r="M651" s="154"/>
      <c r="N651" s="122"/>
      <c r="O651" s="122"/>
      <c r="P651" s="123"/>
      <c r="Q651" s="123"/>
      <c r="R651" s="12"/>
      <c r="S651" s="12"/>
      <c r="T651" s="13"/>
      <c r="V651" s="27"/>
    </row>
    <row r="652" spans="2:22" s="7" customFormat="1" ht="49.5" hidden="1" customHeight="1">
      <c r="B652" s="204" t="s">
        <v>156</v>
      </c>
      <c r="C652" s="107">
        <f t="shared" si="67"/>
        <v>92</v>
      </c>
      <c r="D652" s="116" t="s">
        <v>114</v>
      </c>
      <c r="E652" s="97"/>
      <c r="F652" s="97"/>
      <c r="G652" s="97"/>
      <c r="H652" s="192">
        <f t="shared" si="65"/>
        <v>0</v>
      </c>
      <c r="I652" s="151"/>
      <c r="J652" s="152"/>
      <c r="K652" s="153"/>
      <c r="L652" s="152"/>
      <c r="M652" s="154"/>
      <c r="N652" s="122"/>
      <c r="O652" s="122"/>
      <c r="P652" s="123"/>
      <c r="Q652" s="123"/>
      <c r="R652" s="10"/>
      <c r="S652" s="10"/>
      <c r="T652" s="11"/>
      <c r="V652" s="27"/>
    </row>
    <row r="653" spans="2:22" s="7" customFormat="1" ht="49.5" hidden="1" customHeight="1">
      <c r="B653" s="204" t="s">
        <v>156</v>
      </c>
      <c r="C653" s="107">
        <f t="shared" si="67"/>
        <v>93</v>
      </c>
      <c r="D653" s="116" t="s">
        <v>114</v>
      </c>
      <c r="E653" s="97"/>
      <c r="F653" s="97"/>
      <c r="G653" s="97"/>
      <c r="H653" s="192">
        <f t="shared" si="65"/>
        <v>0</v>
      </c>
      <c r="I653" s="151"/>
      <c r="J653" s="152"/>
      <c r="K653" s="153"/>
      <c r="L653" s="152"/>
      <c r="M653" s="154"/>
      <c r="N653" s="122"/>
      <c r="O653" s="122"/>
      <c r="P653" s="123"/>
      <c r="Q653" s="123"/>
      <c r="R653" s="12"/>
      <c r="S653" s="12"/>
      <c r="T653" s="13"/>
      <c r="V653" s="27"/>
    </row>
    <row r="654" spans="2:22" s="7" customFormat="1" ht="49.5" hidden="1" customHeight="1">
      <c r="B654" s="204" t="s">
        <v>156</v>
      </c>
      <c r="C654" s="107">
        <f t="shared" si="67"/>
        <v>94</v>
      </c>
      <c r="D654" s="116" t="s">
        <v>114</v>
      </c>
      <c r="E654" s="97"/>
      <c r="F654" s="97"/>
      <c r="G654" s="97"/>
      <c r="H654" s="192">
        <f t="shared" si="65"/>
        <v>0</v>
      </c>
      <c r="I654" s="151"/>
      <c r="J654" s="152"/>
      <c r="K654" s="153"/>
      <c r="L654" s="152"/>
      <c r="M654" s="154"/>
      <c r="N654" s="122"/>
      <c r="O654" s="122"/>
      <c r="P654" s="123"/>
      <c r="Q654" s="123"/>
      <c r="R654" s="12"/>
      <c r="S654" s="12"/>
      <c r="T654" s="13"/>
      <c r="V654" s="27"/>
    </row>
    <row r="655" spans="2:22" s="7" customFormat="1" ht="49.5" hidden="1" customHeight="1">
      <c r="B655" s="204" t="s">
        <v>156</v>
      </c>
      <c r="C655" s="107">
        <f t="shared" si="67"/>
        <v>95</v>
      </c>
      <c r="D655" s="116" t="s">
        <v>114</v>
      </c>
      <c r="E655" s="97"/>
      <c r="F655" s="97"/>
      <c r="G655" s="97"/>
      <c r="H655" s="192">
        <f t="shared" si="65"/>
        <v>0</v>
      </c>
      <c r="I655" s="151"/>
      <c r="J655" s="152"/>
      <c r="K655" s="153"/>
      <c r="L655" s="152"/>
      <c r="M655" s="154"/>
      <c r="N655" s="122"/>
      <c r="O655" s="122"/>
      <c r="P655" s="123"/>
      <c r="Q655" s="123"/>
      <c r="R655" s="12"/>
      <c r="S655" s="12"/>
      <c r="T655" s="13"/>
      <c r="V655" s="27"/>
    </row>
    <row r="656" spans="2:22" s="7" customFormat="1" ht="49.5" hidden="1" customHeight="1">
      <c r="B656" s="204" t="s">
        <v>156</v>
      </c>
      <c r="C656" s="107">
        <f t="shared" si="67"/>
        <v>96</v>
      </c>
      <c r="D656" s="116" t="s">
        <v>114</v>
      </c>
      <c r="E656" s="97"/>
      <c r="F656" s="97"/>
      <c r="G656" s="97"/>
      <c r="H656" s="192">
        <f t="shared" si="65"/>
        <v>0</v>
      </c>
      <c r="I656" s="151"/>
      <c r="J656" s="152"/>
      <c r="K656" s="153"/>
      <c r="L656" s="152"/>
      <c r="M656" s="154"/>
      <c r="N656" s="122"/>
      <c r="O656" s="122"/>
      <c r="P656" s="123"/>
      <c r="Q656" s="123"/>
      <c r="R656" s="12"/>
      <c r="S656" s="12"/>
      <c r="T656" s="13"/>
      <c r="V656" s="27"/>
    </row>
    <row r="657" spans="2:22" s="7" customFormat="1" ht="49.5" hidden="1" customHeight="1">
      <c r="B657" s="204" t="s">
        <v>156</v>
      </c>
      <c r="C657" s="107">
        <f t="shared" si="67"/>
        <v>97</v>
      </c>
      <c r="D657" s="116" t="s">
        <v>114</v>
      </c>
      <c r="E657" s="97"/>
      <c r="F657" s="97"/>
      <c r="G657" s="97"/>
      <c r="H657" s="192">
        <f t="shared" si="65"/>
        <v>0</v>
      </c>
      <c r="I657" s="151"/>
      <c r="J657" s="152"/>
      <c r="K657" s="153"/>
      <c r="L657" s="152"/>
      <c r="M657" s="154"/>
      <c r="N657" s="122"/>
      <c r="O657" s="122"/>
      <c r="P657" s="123"/>
      <c r="Q657" s="123"/>
      <c r="R657" s="12"/>
      <c r="S657" s="12"/>
      <c r="T657" s="13"/>
      <c r="V657" s="27"/>
    </row>
    <row r="658" spans="2:22" s="7" customFormat="1" ht="49.5" hidden="1" customHeight="1">
      <c r="B658" s="204" t="s">
        <v>156</v>
      </c>
      <c r="C658" s="107">
        <f t="shared" si="67"/>
        <v>98</v>
      </c>
      <c r="D658" s="116" t="s">
        <v>114</v>
      </c>
      <c r="E658" s="97"/>
      <c r="F658" s="97"/>
      <c r="G658" s="97"/>
      <c r="H658" s="192">
        <f t="shared" si="65"/>
        <v>0</v>
      </c>
      <c r="I658" s="151"/>
      <c r="J658" s="152"/>
      <c r="K658" s="153"/>
      <c r="L658" s="152"/>
      <c r="M658" s="154"/>
      <c r="N658" s="122"/>
      <c r="O658" s="122"/>
      <c r="P658" s="123"/>
      <c r="Q658" s="123"/>
      <c r="R658" s="12"/>
      <c r="S658" s="12"/>
      <c r="T658" s="13"/>
      <c r="V658" s="27"/>
    </row>
    <row r="659" spans="2:22" s="7" customFormat="1" ht="49.5" hidden="1" customHeight="1">
      <c r="B659" s="204" t="s">
        <v>156</v>
      </c>
      <c r="C659" s="107">
        <f t="shared" si="67"/>
        <v>99</v>
      </c>
      <c r="D659" s="116" t="s">
        <v>114</v>
      </c>
      <c r="E659" s="97"/>
      <c r="F659" s="97"/>
      <c r="G659" s="97"/>
      <c r="H659" s="192">
        <f t="shared" si="65"/>
        <v>0</v>
      </c>
      <c r="I659" s="151"/>
      <c r="J659" s="152"/>
      <c r="K659" s="153"/>
      <c r="L659" s="152"/>
      <c r="M659" s="154"/>
      <c r="N659" s="122"/>
      <c r="O659" s="122"/>
      <c r="P659" s="123"/>
      <c r="Q659" s="123"/>
      <c r="R659" s="10"/>
      <c r="S659" s="10"/>
      <c r="T659" s="11"/>
      <c r="V659" s="27"/>
    </row>
    <row r="660" spans="2:22" s="7" customFormat="1" ht="49.5" hidden="1" customHeight="1" thickBot="1">
      <c r="B660" s="205" t="s">
        <v>156</v>
      </c>
      <c r="C660" s="103">
        <f t="shared" si="67"/>
        <v>100</v>
      </c>
      <c r="D660" s="30" t="s">
        <v>114</v>
      </c>
      <c r="E660" s="99"/>
      <c r="F660" s="99"/>
      <c r="G660" s="99"/>
      <c r="H660" s="26">
        <f t="shared" si="65"/>
        <v>0</v>
      </c>
      <c r="I660" s="156"/>
      <c r="J660" s="157"/>
      <c r="K660" s="158"/>
      <c r="L660" s="157"/>
      <c r="M660" s="160"/>
      <c r="N660" s="124"/>
      <c r="O660" s="124"/>
      <c r="P660" s="125"/>
      <c r="Q660" s="125"/>
      <c r="R660" s="12"/>
      <c r="S660" s="12"/>
      <c r="T660" s="13"/>
      <c r="V660" s="27"/>
    </row>
    <row r="661" spans="2:22" s="7" customFormat="1" ht="49.5" customHeight="1" thickTop="1" thickBot="1">
      <c r="B661" s="206" t="s">
        <v>94</v>
      </c>
      <c r="C661" s="17"/>
      <c r="D661" s="117"/>
      <c r="E661" s="200"/>
      <c r="F661" s="200"/>
      <c r="G661" s="200"/>
      <c r="H661" s="18">
        <f>SUM(H561:H660)</f>
        <v>0</v>
      </c>
      <c r="I661" s="170"/>
      <c r="J661" s="171"/>
      <c r="K661" s="171"/>
      <c r="L661" s="171"/>
      <c r="M661" s="171"/>
      <c r="N661" s="130"/>
      <c r="O661" s="130"/>
      <c r="P661" s="131"/>
      <c r="Q661" s="131"/>
      <c r="R661" s="8"/>
      <c r="S661" s="8"/>
      <c r="T661" s="9"/>
    </row>
    <row r="662" spans="2:22" s="7" customFormat="1" ht="49.5" customHeight="1" thickTop="1">
      <c r="B662" s="207" t="s">
        <v>167</v>
      </c>
      <c r="C662" s="104">
        <v>1</v>
      </c>
      <c r="D662" s="29" t="s">
        <v>88</v>
      </c>
      <c r="E662" s="96"/>
      <c r="F662" s="96"/>
      <c r="G662" s="96"/>
      <c r="H662" s="194">
        <f t="shared" ref="H662:H691" si="71">IF(L662&lt;=0,I662*J662,I662*J662*L662)</f>
        <v>0</v>
      </c>
      <c r="I662" s="145"/>
      <c r="J662" s="146"/>
      <c r="K662" s="147"/>
      <c r="L662" s="148"/>
      <c r="M662" s="149"/>
      <c r="N662" s="120"/>
      <c r="O662" s="120"/>
      <c r="P662" s="121"/>
      <c r="Q662" s="121"/>
      <c r="R662" s="8"/>
      <c r="S662" s="8"/>
      <c r="T662" s="9"/>
      <c r="V662" s="27"/>
    </row>
    <row r="663" spans="2:22" s="7" customFormat="1" ht="49.5" customHeight="1">
      <c r="B663" s="204" t="s">
        <v>167</v>
      </c>
      <c r="C663" s="107">
        <f>C662+1</f>
        <v>2</v>
      </c>
      <c r="D663" s="116" t="s">
        <v>88</v>
      </c>
      <c r="E663" s="97"/>
      <c r="F663" s="97"/>
      <c r="G663" s="97"/>
      <c r="H663" s="192">
        <f t="shared" ref="H663:H672" si="72">IF(L663&lt;=0,I663*J663,I663*J663*L663)</f>
        <v>0</v>
      </c>
      <c r="I663" s="151"/>
      <c r="J663" s="152"/>
      <c r="K663" s="153"/>
      <c r="L663" s="152"/>
      <c r="M663" s="154"/>
      <c r="N663" s="122"/>
      <c r="O663" s="122"/>
      <c r="P663" s="123"/>
      <c r="Q663" s="123"/>
      <c r="R663" s="10"/>
      <c r="S663" s="10"/>
      <c r="T663" s="11"/>
      <c r="V663" s="27"/>
    </row>
    <row r="664" spans="2:22" s="7" customFormat="1" ht="49.5" customHeight="1">
      <c r="B664" s="204" t="s">
        <v>167</v>
      </c>
      <c r="C664" s="107">
        <f t="shared" ref="C664:C691" si="73">C663+1</f>
        <v>3</v>
      </c>
      <c r="D664" s="116" t="s">
        <v>88</v>
      </c>
      <c r="E664" s="97"/>
      <c r="F664" s="97"/>
      <c r="G664" s="97"/>
      <c r="H664" s="192">
        <f t="shared" si="72"/>
        <v>0</v>
      </c>
      <c r="I664" s="151"/>
      <c r="J664" s="152"/>
      <c r="K664" s="153"/>
      <c r="L664" s="152"/>
      <c r="M664" s="154"/>
      <c r="N664" s="122"/>
      <c r="O664" s="122"/>
      <c r="P664" s="123"/>
      <c r="Q664" s="123"/>
      <c r="R664" s="12"/>
      <c r="S664" s="12"/>
      <c r="T664" s="13"/>
      <c r="V664" s="27"/>
    </row>
    <row r="665" spans="2:22" s="7" customFormat="1" ht="49.5" customHeight="1">
      <c r="B665" s="204" t="s">
        <v>167</v>
      </c>
      <c r="C665" s="107">
        <f t="shared" si="73"/>
        <v>4</v>
      </c>
      <c r="D665" s="116" t="s">
        <v>88</v>
      </c>
      <c r="E665" s="97"/>
      <c r="F665" s="97"/>
      <c r="G665" s="97"/>
      <c r="H665" s="192">
        <f t="shared" si="72"/>
        <v>0</v>
      </c>
      <c r="I665" s="151"/>
      <c r="J665" s="152"/>
      <c r="K665" s="153"/>
      <c r="L665" s="152"/>
      <c r="M665" s="154"/>
      <c r="N665" s="122"/>
      <c r="O665" s="122"/>
      <c r="P665" s="123"/>
      <c r="Q665" s="123"/>
      <c r="R665" s="12"/>
      <c r="S665" s="12"/>
      <c r="T665" s="13"/>
      <c r="V665" s="27"/>
    </row>
    <row r="666" spans="2:22" s="7" customFormat="1" ht="49.5" customHeight="1">
      <c r="B666" s="204" t="s">
        <v>167</v>
      </c>
      <c r="C666" s="107">
        <f t="shared" si="73"/>
        <v>5</v>
      </c>
      <c r="D666" s="116" t="s">
        <v>88</v>
      </c>
      <c r="E666" s="97"/>
      <c r="F666" s="97"/>
      <c r="G666" s="97"/>
      <c r="H666" s="192">
        <f t="shared" si="72"/>
        <v>0</v>
      </c>
      <c r="I666" s="151"/>
      <c r="J666" s="152"/>
      <c r="K666" s="153"/>
      <c r="L666" s="152"/>
      <c r="M666" s="154"/>
      <c r="N666" s="122"/>
      <c r="O666" s="122"/>
      <c r="P666" s="123"/>
      <c r="Q666" s="123"/>
      <c r="R666" s="12"/>
      <c r="S666" s="12"/>
      <c r="T666" s="13"/>
      <c r="V666" s="27"/>
    </row>
    <row r="667" spans="2:22" s="7" customFormat="1" ht="49.5" customHeight="1">
      <c r="B667" s="204" t="s">
        <v>167</v>
      </c>
      <c r="C667" s="107">
        <f t="shared" si="73"/>
        <v>6</v>
      </c>
      <c r="D667" s="116" t="s">
        <v>88</v>
      </c>
      <c r="E667" s="97"/>
      <c r="F667" s="97"/>
      <c r="G667" s="97"/>
      <c r="H667" s="192">
        <f t="shared" si="72"/>
        <v>0</v>
      </c>
      <c r="I667" s="151"/>
      <c r="J667" s="152"/>
      <c r="K667" s="153"/>
      <c r="L667" s="152"/>
      <c r="M667" s="154"/>
      <c r="N667" s="122"/>
      <c r="O667" s="122"/>
      <c r="P667" s="123"/>
      <c r="Q667" s="123"/>
      <c r="R667" s="12"/>
      <c r="S667" s="12"/>
      <c r="T667" s="13"/>
      <c r="V667" s="27"/>
    </row>
    <row r="668" spans="2:22" s="7" customFormat="1" ht="49.5" customHeight="1">
      <c r="B668" s="204" t="s">
        <v>167</v>
      </c>
      <c r="C668" s="107">
        <f t="shared" si="73"/>
        <v>7</v>
      </c>
      <c r="D668" s="116" t="s">
        <v>88</v>
      </c>
      <c r="E668" s="97"/>
      <c r="F668" s="97"/>
      <c r="G668" s="97"/>
      <c r="H668" s="192">
        <f t="shared" si="72"/>
        <v>0</v>
      </c>
      <c r="I668" s="151"/>
      <c r="J668" s="152"/>
      <c r="K668" s="153"/>
      <c r="L668" s="152"/>
      <c r="M668" s="154"/>
      <c r="N668" s="122"/>
      <c r="O668" s="122"/>
      <c r="P668" s="123"/>
      <c r="Q668" s="123"/>
      <c r="R668" s="10"/>
      <c r="S668" s="10"/>
      <c r="T668" s="11"/>
      <c r="V668" s="27"/>
    </row>
    <row r="669" spans="2:22" s="7" customFormat="1" ht="49.5" customHeight="1">
      <c r="B669" s="204" t="s">
        <v>167</v>
      </c>
      <c r="C669" s="107">
        <f t="shared" si="73"/>
        <v>8</v>
      </c>
      <c r="D669" s="116" t="s">
        <v>88</v>
      </c>
      <c r="E669" s="97"/>
      <c r="F669" s="97"/>
      <c r="G669" s="97"/>
      <c r="H669" s="192">
        <f t="shared" si="72"/>
        <v>0</v>
      </c>
      <c r="I669" s="151"/>
      <c r="J669" s="152"/>
      <c r="K669" s="153"/>
      <c r="L669" s="152"/>
      <c r="M669" s="154"/>
      <c r="N669" s="122"/>
      <c r="O669" s="122"/>
      <c r="P669" s="123"/>
      <c r="Q669" s="123"/>
      <c r="R669" s="12"/>
      <c r="S669" s="12"/>
      <c r="T669" s="13"/>
      <c r="V669" s="27"/>
    </row>
    <row r="670" spans="2:22" s="7" customFormat="1" ht="49.5" customHeight="1">
      <c r="B670" s="204" t="s">
        <v>167</v>
      </c>
      <c r="C670" s="107">
        <f t="shared" si="73"/>
        <v>9</v>
      </c>
      <c r="D670" s="116" t="s">
        <v>88</v>
      </c>
      <c r="E670" s="97"/>
      <c r="F670" s="97"/>
      <c r="G670" s="97"/>
      <c r="H670" s="192">
        <f t="shared" si="72"/>
        <v>0</v>
      </c>
      <c r="I670" s="151"/>
      <c r="J670" s="152"/>
      <c r="K670" s="153"/>
      <c r="L670" s="152"/>
      <c r="M670" s="154"/>
      <c r="N670" s="122"/>
      <c r="O670" s="122"/>
      <c r="P670" s="123"/>
      <c r="Q670" s="123"/>
      <c r="R670" s="12"/>
      <c r="S670" s="12"/>
      <c r="T670" s="13"/>
      <c r="V670" s="27"/>
    </row>
    <row r="671" spans="2:22" s="7" customFormat="1" ht="49.5" customHeight="1">
      <c r="B671" s="204" t="s">
        <v>167</v>
      </c>
      <c r="C671" s="107">
        <f t="shared" si="73"/>
        <v>10</v>
      </c>
      <c r="D671" s="116" t="s">
        <v>88</v>
      </c>
      <c r="E671" s="97"/>
      <c r="F671" s="97"/>
      <c r="G671" s="97"/>
      <c r="H671" s="192">
        <f t="shared" si="72"/>
        <v>0</v>
      </c>
      <c r="I671" s="151"/>
      <c r="J671" s="152"/>
      <c r="K671" s="153"/>
      <c r="L671" s="152"/>
      <c r="M671" s="154"/>
      <c r="N671" s="122"/>
      <c r="O671" s="122"/>
      <c r="P671" s="123"/>
      <c r="Q671" s="123"/>
      <c r="R671" s="12"/>
      <c r="S671" s="12"/>
      <c r="T671" s="13"/>
      <c r="V671" s="27"/>
    </row>
    <row r="672" spans="2:22" s="7" customFormat="1" ht="49.5" customHeight="1">
      <c r="B672" s="204" t="s">
        <v>167</v>
      </c>
      <c r="C672" s="107">
        <f t="shared" si="73"/>
        <v>11</v>
      </c>
      <c r="D672" s="116" t="s">
        <v>88</v>
      </c>
      <c r="E672" s="97"/>
      <c r="F672" s="97"/>
      <c r="G672" s="97"/>
      <c r="H672" s="192">
        <f t="shared" si="72"/>
        <v>0</v>
      </c>
      <c r="I672" s="151"/>
      <c r="J672" s="152"/>
      <c r="K672" s="153"/>
      <c r="L672" s="152"/>
      <c r="M672" s="154"/>
      <c r="N672" s="122"/>
      <c r="O672" s="122"/>
      <c r="P672" s="123"/>
      <c r="Q672" s="123"/>
      <c r="R672" s="12"/>
      <c r="S672" s="12"/>
      <c r="T672" s="13"/>
      <c r="V672" s="27"/>
    </row>
    <row r="673" spans="2:22" s="7" customFormat="1" ht="49.5" customHeight="1">
      <c r="B673" s="204" t="s">
        <v>167</v>
      </c>
      <c r="C673" s="107">
        <f t="shared" si="73"/>
        <v>12</v>
      </c>
      <c r="D673" s="116" t="s">
        <v>88</v>
      </c>
      <c r="E673" s="97"/>
      <c r="F673" s="97"/>
      <c r="G673" s="97"/>
      <c r="H673" s="192">
        <f t="shared" si="71"/>
        <v>0</v>
      </c>
      <c r="I673" s="151"/>
      <c r="J673" s="152"/>
      <c r="K673" s="153"/>
      <c r="L673" s="152"/>
      <c r="M673" s="154"/>
      <c r="N673" s="122"/>
      <c r="O673" s="122"/>
      <c r="P673" s="123"/>
      <c r="Q673" s="123"/>
      <c r="R673" s="10"/>
      <c r="S673" s="10"/>
      <c r="T673" s="11"/>
      <c r="V673" s="27"/>
    </row>
    <row r="674" spans="2:22" s="7" customFormat="1" ht="49.5" customHeight="1">
      <c r="B674" s="204" t="s">
        <v>167</v>
      </c>
      <c r="C674" s="107">
        <f t="shared" si="73"/>
        <v>13</v>
      </c>
      <c r="D674" s="116" t="s">
        <v>88</v>
      </c>
      <c r="E674" s="97"/>
      <c r="F674" s="97"/>
      <c r="G674" s="97"/>
      <c r="H674" s="192">
        <f t="shared" si="71"/>
        <v>0</v>
      </c>
      <c r="I674" s="151"/>
      <c r="J674" s="152"/>
      <c r="K674" s="153"/>
      <c r="L674" s="152"/>
      <c r="M674" s="154"/>
      <c r="N674" s="122"/>
      <c r="O674" s="122"/>
      <c r="P674" s="123"/>
      <c r="Q674" s="123"/>
      <c r="R674" s="12"/>
      <c r="S674" s="12"/>
      <c r="T674" s="13"/>
      <c r="V674" s="27"/>
    </row>
    <row r="675" spans="2:22" s="7" customFormat="1" ht="49.5" customHeight="1">
      <c r="B675" s="204" t="s">
        <v>167</v>
      </c>
      <c r="C675" s="107">
        <f t="shared" si="73"/>
        <v>14</v>
      </c>
      <c r="D675" s="116" t="s">
        <v>88</v>
      </c>
      <c r="E675" s="97"/>
      <c r="F675" s="97"/>
      <c r="G675" s="97"/>
      <c r="H675" s="192">
        <f t="shared" si="71"/>
        <v>0</v>
      </c>
      <c r="I675" s="151"/>
      <c r="J675" s="152"/>
      <c r="K675" s="153"/>
      <c r="L675" s="152"/>
      <c r="M675" s="154"/>
      <c r="N675" s="122"/>
      <c r="O675" s="122"/>
      <c r="P675" s="123"/>
      <c r="Q675" s="123"/>
      <c r="R675" s="12"/>
      <c r="S675" s="12"/>
      <c r="T675" s="13"/>
      <c r="V675" s="27"/>
    </row>
    <row r="676" spans="2:22" s="7" customFormat="1" ht="49.5" customHeight="1">
      <c r="B676" s="204" t="s">
        <v>167</v>
      </c>
      <c r="C676" s="107">
        <f t="shared" si="73"/>
        <v>15</v>
      </c>
      <c r="D676" s="116" t="s">
        <v>88</v>
      </c>
      <c r="E676" s="97"/>
      <c r="F676" s="97"/>
      <c r="G676" s="97"/>
      <c r="H676" s="192">
        <f t="shared" si="71"/>
        <v>0</v>
      </c>
      <c r="I676" s="151"/>
      <c r="J676" s="152"/>
      <c r="K676" s="153"/>
      <c r="L676" s="152"/>
      <c r="M676" s="154"/>
      <c r="N676" s="122"/>
      <c r="O676" s="122"/>
      <c r="P676" s="123"/>
      <c r="Q676" s="123"/>
      <c r="R676" s="12"/>
      <c r="S676" s="12"/>
      <c r="T676" s="13"/>
      <c r="V676" s="27"/>
    </row>
    <row r="677" spans="2:22" s="7" customFormat="1" ht="49.5" customHeight="1">
      <c r="B677" s="204" t="s">
        <v>167</v>
      </c>
      <c r="C677" s="107">
        <f t="shared" si="73"/>
        <v>16</v>
      </c>
      <c r="D677" s="116" t="s">
        <v>88</v>
      </c>
      <c r="E677" s="97"/>
      <c r="F677" s="97"/>
      <c r="G677" s="97"/>
      <c r="H677" s="192">
        <f t="shared" si="71"/>
        <v>0</v>
      </c>
      <c r="I677" s="151"/>
      <c r="J677" s="152"/>
      <c r="K677" s="153"/>
      <c r="L677" s="152"/>
      <c r="M677" s="154"/>
      <c r="N677" s="122"/>
      <c r="O677" s="122"/>
      <c r="P677" s="123"/>
      <c r="Q677" s="123"/>
      <c r="R677" s="12"/>
      <c r="S677" s="12"/>
      <c r="T677" s="13"/>
      <c r="V677" s="27"/>
    </row>
    <row r="678" spans="2:22" s="7" customFormat="1" ht="49.5" customHeight="1">
      <c r="B678" s="204" t="s">
        <v>167</v>
      </c>
      <c r="C678" s="107">
        <f t="shared" si="73"/>
        <v>17</v>
      </c>
      <c r="D678" s="116" t="s">
        <v>88</v>
      </c>
      <c r="E678" s="97"/>
      <c r="F678" s="97"/>
      <c r="G678" s="97"/>
      <c r="H678" s="192">
        <f t="shared" ref="H678:H682" si="74">IF(L678&lt;=0,I678*J678,I678*J678*L678)</f>
        <v>0</v>
      </c>
      <c r="I678" s="151"/>
      <c r="J678" s="152"/>
      <c r="K678" s="153"/>
      <c r="L678" s="152"/>
      <c r="M678" s="154"/>
      <c r="N678" s="122"/>
      <c r="O678" s="122"/>
      <c r="P678" s="123"/>
      <c r="Q678" s="123"/>
      <c r="R678" s="10"/>
      <c r="S678" s="10"/>
      <c r="T678" s="11"/>
      <c r="V678" s="27"/>
    </row>
    <row r="679" spans="2:22" s="7" customFormat="1" ht="49.5" customHeight="1">
      <c r="B679" s="204" t="s">
        <v>167</v>
      </c>
      <c r="C679" s="107">
        <f t="shared" si="73"/>
        <v>18</v>
      </c>
      <c r="D679" s="116" t="s">
        <v>88</v>
      </c>
      <c r="E679" s="97"/>
      <c r="F679" s="97"/>
      <c r="G679" s="97"/>
      <c r="H679" s="192">
        <f t="shared" si="74"/>
        <v>0</v>
      </c>
      <c r="I679" s="151"/>
      <c r="J679" s="152"/>
      <c r="K679" s="153"/>
      <c r="L679" s="152"/>
      <c r="M679" s="154"/>
      <c r="N679" s="122"/>
      <c r="O679" s="122"/>
      <c r="P679" s="123"/>
      <c r="Q679" s="123"/>
      <c r="R679" s="12"/>
      <c r="S679" s="12"/>
      <c r="T679" s="13"/>
      <c r="V679" s="27"/>
    </row>
    <row r="680" spans="2:22" s="7" customFormat="1" ht="49.5" customHeight="1">
      <c r="B680" s="204" t="s">
        <v>167</v>
      </c>
      <c r="C680" s="107">
        <f t="shared" si="73"/>
        <v>19</v>
      </c>
      <c r="D680" s="116" t="s">
        <v>88</v>
      </c>
      <c r="E680" s="97"/>
      <c r="F680" s="97"/>
      <c r="G680" s="97"/>
      <c r="H680" s="192">
        <f t="shared" si="74"/>
        <v>0</v>
      </c>
      <c r="I680" s="151"/>
      <c r="J680" s="152"/>
      <c r="K680" s="153"/>
      <c r="L680" s="152"/>
      <c r="M680" s="154"/>
      <c r="N680" s="122"/>
      <c r="O680" s="122"/>
      <c r="P680" s="123"/>
      <c r="Q680" s="123"/>
      <c r="R680" s="12"/>
      <c r="S680" s="12"/>
      <c r="T680" s="13"/>
      <c r="V680" s="27"/>
    </row>
    <row r="681" spans="2:22" s="7" customFormat="1" ht="49.5" customHeight="1">
      <c r="B681" s="204" t="s">
        <v>167</v>
      </c>
      <c r="C681" s="107">
        <f t="shared" si="73"/>
        <v>20</v>
      </c>
      <c r="D681" s="116" t="s">
        <v>88</v>
      </c>
      <c r="E681" s="97"/>
      <c r="F681" s="97"/>
      <c r="G681" s="97"/>
      <c r="H681" s="192">
        <f t="shared" si="74"/>
        <v>0</v>
      </c>
      <c r="I681" s="151"/>
      <c r="J681" s="152"/>
      <c r="K681" s="153"/>
      <c r="L681" s="152"/>
      <c r="M681" s="154"/>
      <c r="N681" s="122"/>
      <c r="O681" s="122"/>
      <c r="P681" s="123"/>
      <c r="Q681" s="123"/>
      <c r="R681" s="12"/>
      <c r="S681" s="12"/>
      <c r="T681" s="13"/>
      <c r="V681" s="27"/>
    </row>
    <row r="682" spans="2:22" s="7" customFormat="1" ht="49.5" customHeight="1">
      <c r="B682" s="204" t="s">
        <v>167</v>
      </c>
      <c r="C682" s="107">
        <f t="shared" si="73"/>
        <v>21</v>
      </c>
      <c r="D682" s="116" t="s">
        <v>88</v>
      </c>
      <c r="E682" s="97"/>
      <c r="F682" s="97"/>
      <c r="G682" s="97"/>
      <c r="H682" s="192">
        <f t="shared" si="74"/>
        <v>0</v>
      </c>
      <c r="I682" s="151"/>
      <c r="J682" s="152"/>
      <c r="K682" s="153"/>
      <c r="L682" s="152"/>
      <c r="M682" s="154"/>
      <c r="N682" s="122"/>
      <c r="O682" s="122"/>
      <c r="P682" s="123"/>
      <c r="Q682" s="123"/>
      <c r="R682" s="12"/>
      <c r="S682" s="12"/>
      <c r="T682" s="13"/>
      <c r="V682" s="27"/>
    </row>
    <row r="683" spans="2:22" s="7" customFormat="1" ht="49.5" customHeight="1">
      <c r="B683" s="204" t="s">
        <v>167</v>
      </c>
      <c r="C683" s="107">
        <f t="shared" si="73"/>
        <v>22</v>
      </c>
      <c r="D683" s="116" t="s">
        <v>88</v>
      </c>
      <c r="E683" s="97"/>
      <c r="F683" s="97"/>
      <c r="G683" s="97"/>
      <c r="H683" s="192">
        <f t="shared" si="71"/>
        <v>0</v>
      </c>
      <c r="I683" s="151"/>
      <c r="J683" s="152"/>
      <c r="K683" s="153"/>
      <c r="L683" s="152"/>
      <c r="M683" s="154"/>
      <c r="N683" s="122"/>
      <c r="O683" s="122"/>
      <c r="P683" s="123"/>
      <c r="Q683" s="123"/>
      <c r="R683" s="10"/>
      <c r="S683" s="10"/>
      <c r="T683" s="11"/>
      <c r="V683" s="27"/>
    </row>
    <row r="684" spans="2:22" s="7" customFormat="1" ht="49.5" customHeight="1">
      <c r="B684" s="204" t="s">
        <v>167</v>
      </c>
      <c r="C684" s="107">
        <f t="shared" si="73"/>
        <v>23</v>
      </c>
      <c r="D684" s="116" t="s">
        <v>88</v>
      </c>
      <c r="E684" s="97"/>
      <c r="F684" s="97"/>
      <c r="G684" s="97"/>
      <c r="H684" s="192">
        <f t="shared" si="71"/>
        <v>0</v>
      </c>
      <c r="I684" s="151"/>
      <c r="J684" s="152"/>
      <c r="K684" s="153"/>
      <c r="L684" s="152"/>
      <c r="M684" s="154"/>
      <c r="N684" s="122"/>
      <c r="O684" s="122"/>
      <c r="P684" s="123"/>
      <c r="Q684" s="123"/>
      <c r="R684" s="12"/>
      <c r="S684" s="12"/>
      <c r="T684" s="13"/>
      <c r="V684" s="27"/>
    </row>
    <row r="685" spans="2:22" s="7" customFormat="1" ht="49.5" customHeight="1">
      <c r="B685" s="204" t="s">
        <v>167</v>
      </c>
      <c r="C685" s="107">
        <f t="shared" si="73"/>
        <v>24</v>
      </c>
      <c r="D685" s="116" t="s">
        <v>88</v>
      </c>
      <c r="E685" s="97"/>
      <c r="F685" s="97"/>
      <c r="G685" s="97"/>
      <c r="H685" s="192">
        <f t="shared" si="71"/>
        <v>0</v>
      </c>
      <c r="I685" s="151"/>
      <c r="J685" s="152"/>
      <c r="K685" s="153"/>
      <c r="L685" s="152"/>
      <c r="M685" s="154"/>
      <c r="N685" s="122"/>
      <c r="O685" s="122"/>
      <c r="P685" s="123"/>
      <c r="Q685" s="123"/>
      <c r="R685" s="12"/>
      <c r="S685" s="12"/>
      <c r="T685" s="13"/>
      <c r="V685" s="27"/>
    </row>
    <row r="686" spans="2:22" s="7" customFormat="1" ht="49.5" customHeight="1">
      <c r="B686" s="204" t="s">
        <v>167</v>
      </c>
      <c r="C686" s="107">
        <f t="shared" si="73"/>
        <v>25</v>
      </c>
      <c r="D686" s="116" t="s">
        <v>88</v>
      </c>
      <c r="E686" s="97"/>
      <c r="F686" s="97"/>
      <c r="G686" s="97"/>
      <c r="H686" s="192">
        <f t="shared" si="71"/>
        <v>0</v>
      </c>
      <c r="I686" s="151"/>
      <c r="J686" s="152"/>
      <c r="K686" s="153"/>
      <c r="L686" s="152"/>
      <c r="M686" s="154"/>
      <c r="N686" s="122"/>
      <c r="O686" s="122"/>
      <c r="P686" s="123"/>
      <c r="Q686" s="123"/>
      <c r="R686" s="12"/>
      <c r="S686" s="12"/>
      <c r="T686" s="13"/>
      <c r="V686" s="27"/>
    </row>
    <row r="687" spans="2:22" s="7" customFormat="1" ht="49.5" customHeight="1">
      <c r="B687" s="204" t="s">
        <v>167</v>
      </c>
      <c r="C687" s="107">
        <f t="shared" si="73"/>
        <v>26</v>
      </c>
      <c r="D687" s="116" t="s">
        <v>88</v>
      </c>
      <c r="E687" s="97"/>
      <c r="F687" s="97"/>
      <c r="G687" s="97"/>
      <c r="H687" s="192">
        <f t="shared" si="71"/>
        <v>0</v>
      </c>
      <c r="I687" s="151"/>
      <c r="J687" s="152"/>
      <c r="K687" s="153"/>
      <c r="L687" s="152"/>
      <c r="M687" s="154"/>
      <c r="N687" s="122"/>
      <c r="O687" s="122"/>
      <c r="P687" s="123"/>
      <c r="Q687" s="123"/>
      <c r="R687" s="12"/>
      <c r="S687" s="12"/>
      <c r="T687" s="13"/>
      <c r="V687" s="27"/>
    </row>
    <row r="688" spans="2:22" s="7" customFormat="1" ht="49.5" customHeight="1">
      <c r="B688" s="204" t="s">
        <v>167</v>
      </c>
      <c r="C688" s="107">
        <f t="shared" si="73"/>
        <v>27</v>
      </c>
      <c r="D688" s="116" t="s">
        <v>88</v>
      </c>
      <c r="E688" s="97"/>
      <c r="F688" s="97"/>
      <c r="G688" s="97"/>
      <c r="H688" s="192">
        <f t="shared" si="71"/>
        <v>0</v>
      </c>
      <c r="I688" s="151"/>
      <c r="J688" s="152"/>
      <c r="K688" s="153"/>
      <c r="L688" s="152"/>
      <c r="M688" s="154"/>
      <c r="N688" s="122"/>
      <c r="O688" s="122"/>
      <c r="P688" s="123"/>
      <c r="Q688" s="123"/>
      <c r="R688" s="12"/>
      <c r="S688" s="12"/>
      <c r="T688" s="13"/>
      <c r="V688" s="27"/>
    </row>
    <row r="689" spans="2:22" s="7" customFormat="1" ht="49.5" customHeight="1">
      <c r="B689" s="204" t="s">
        <v>167</v>
      </c>
      <c r="C689" s="107">
        <f t="shared" si="73"/>
        <v>28</v>
      </c>
      <c r="D689" s="116" t="s">
        <v>88</v>
      </c>
      <c r="E689" s="97"/>
      <c r="F689" s="97"/>
      <c r="G689" s="97"/>
      <c r="H689" s="192">
        <f t="shared" si="71"/>
        <v>0</v>
      </c>
      <c r="I689" s="151"/>
      <c r="J689" s="152"/>
      <c r="K689" s="153"/>
      <c r="L689" s="152"/>
      <c r="M689" s="154"/>
      <c r="N689" s="122"/>
      <c r="O689" s="122"/>
      <c r="P689" s="123"/>
      <c r="Q689" s="123"/>
      <c r="R689" s="12"/>
      <c r="S689" s="12"/>
      <c r="T689" s="13"/>
      <c r="V689" s="27"/>
    </row>
    <row r="690" spans="2:22" s="7" customFormat="1" ht="49.5" customHeight="1">
      <c r="B690" s="204" t="s">
        <v>167</v>
      </c>
      <c r="C690" s="107">
        <f t="shared" si="73"/>
        <v>29</v>
      </c>
      <c r="D690" s="116" t="s">
        <v>88</v>
      </c>
      <c r="E690" s="97"/>
      <c r="F690" s="97"/>
      <c r="G690" s="97"/>
      <c r="H690" s="192">
        <f t="shared" si="71"/>
        <v>0</v>
      </c>
      <c r="I690" s="151"/>
      <c r="J690" s="152"/>
      <c r="K690" s="153"/>
      <c r="L690" s="152"/>
      <c r="M690" s="154"/>
      <c r="N690" s="122"/>
      <c r="O690" s="122"/>
      <c r="P690" s="123"/>
      <c r="Q690" s="123"/>
      <c r="R690" s="10"/>
      <c r="S690" s="10"/>
      <c r="T690" s="11"/>
      <c r="V690" s="27"/>
    </row>
    <row r="691" spans="2:22" s="7" customFormat="1" ht="49.5" customHeight="1" thickBot="1">
      <c r="B691" s="205" t="s">
        <v>167</v>
      </c>
      <c r="C691" s="103">
        <f t="shared" si="73"/>
        <v>30</v>
      </c>
      <c r="D691" s="30" t="s">
        <v>88</v>
      </c>
      <c r="E691" s="99"/>
      <c r="F691" s="99"/>
      <c r="G691" s="99"/>
      <c r="H691" s="26">
        <f t="shared" si="71"/>
        <v>0</v>
      </c>
      <c r="I691" s="156"/>
      <c r="J691" s="157"/>
      <c r="K691" s="158"/>
      <c r="L691" s="157"/>
      <c r="M691" s="160"/>
      <c r="N691" s="124"/>
      <c r="O691" s="124"/>
      <c r="P691" s="125"/>
      <c r="Q691" s="125"/>
      <c r="R691" s="12"/>
      <c r="S691" s="12"/>
      <c r="T691" s="13"/>
      <c r="V691" s="27"/>
    </row>
    <row r="692" spans="2:22" s="7" customFormat="1" ht="49.5" customHeight="1" thickTop="1" thickBot="1">
      <c r="B692" s="206" t="s">
        <v>94</v>
      </c>
      <c r="C692" s="17"/>
      <c r="D692" s="117"/>
      <c r="E692" s="200"/>
      <c r="F692" s="200"/>
      <c r="G692" s="200"/>
      <c r="H692" s="18">
        <f>SUM(H662:H691)</f>
        <v>0</v>
      </c>
      <c r="I692" s="170"/>
      <c r="J692" s="171"/>
      <c r="K692" s="171"/>
      <c r="L692" s="171"/>
      <c r="M692" s="171"/>
      <c r="N692" s="130"/>
      <c r="O692" s="130"/>
      <c r="P692" s="131"/>
      <c r="Q692" s="131"/>
      <c r="R692" s="8"/>
      <c r="S692" s="8"/>
      <c r="T692" s="9"/>
    </row>
    <row r="693" spans="2:22" s="7" customFormat="1" ht="49.5" customHeight="1" thickTop="1">
      <c r="B693" s="207" t="s">
        <v>170</v>
      </c>
      <c r="C693" s="104">
        <v>1</v>
      </c>
      <c r="D693" s="29" t="s">
        <v>88</v>
      </c>
      <c r="E693" s="96"/>
      <c r="F693" s="96"/>
      <c r="G693" s="96"/>
      <c r="H693" s="194">
        <f t="shared" ref="H693:H722" si="75">IF(L693&lt;=0,I693*J693,I693*J693*L693)</f>
        <v>0</v>
      </c>
      <c r="I693" s="145"/>
      <c r="J693" s="146"/>
      <c r="K693" s="147"/>
      <c r="L693" s="148"/>
      <c r="M693" s="149"/>
      <c r="N693" s="120"/>
      <c r="O693" s="120"/>
      <c r="P693" s="121"/>
      <c r="Q693" s="121"/>
      <c r="R693" s="8"/>
      <c r="S693" s="8"/>
      <c r="T693" s="9"/>
      <c r="V693" s="27"/>
    </row>
    <row r="694" spans="2:22" s="7" customFormat="1" ht="49.5" customHeight="1">
      <c r="B694" s="204" t="s">
        <v>170</v>
      </c>
      <c r="C694" s="107">
        <f>C693+1</f>
        <v>2</v>
      </c>
      <c r="D694" s="116" t="s">
        <v>88</v>
      </c>
      <c r="E694" s="97"/>
      <c r="F694" s="97"/>
      <c r="G694" s="97"/>
      <c r="H694" s="192">
        <f t="shared" ref="H694:H698" si="76">IF(L694&lt;=0,I694*J694,I694*J694*L694)</f>
        <v>0</v>
      </c>
      <c r="I694" s="151"/>
      <c r="J694" s="152"/>
      <c r="K694" s="153"/>
      <c r="L694" s="152"/>
      <c r="M694" s="154"/>
      <c r="N694" s="122"/>
      <c r="O694" s="122"/>
      <c r="P694" s="123"/>
      <c r="Q694" s="123"/>
      <c r="R694" s="10"/>
      <c r="S694" s="10"/>
      <c r="T694" s="11"/>
      <c r="V694" s="27"/>
    </row>
    <row r="695" spans="2:22" s="7" customFormat="1" ht="49.5" customHeight="1">
      <c r="B695" s="204" t="s">
        <v>170</v>
      </c>
      <c r="C695" s="107">
        <f t="shared" ref="C695:C722" si="77">C694+1</f>
        <v>3</v>
      </c>
      <c r="D695" s="116" t="s">
        <v>88</v>
      </c>
      <c r="E695" s="97"/>
      <c r="F695" s="97"/>
      <c r="G695" s="97"/>
      <c r="H695" s="192">
        <f t="shared" si="76"/>
        <v>0</v>
      </c>
      <c r="I695" s="151"/>
      <c r="J695" s="152"/>
      <c r="K695" s="153"/>
      <c r="L695" s="152"/>
      <c r="M695" s="154"/>
      <c r="N695" s="122"/>
      <c r="O695" s="122"/>
      <c r="P695" s="123"/>
      <c r="Q695" s="123"/>
      <c r="R695" s="12"/>
      <c r="S695" s="12"/>
      <c r="T695" s="13"/>
      <c r="V695" s="27"/>
    </row>
    <row r="696" spans="2:22" s="7" customFormat="1" ht="49.5" customHeight="1">
      <c r="B696" s="204" t="s">
        <v>170</v>
      </c>
      <c r="C696" s="107">
        <f t="shared" si="77"/>
        <v>4</v>
      </c>
      <c r="D696" s="116" t="s">
        <v>88</v>
      </c>
      <c r="E696" s="97"/>
      <c r="F696" s="97"/>
      <c r="G696" s="97"/>
      <c r="H696" s="192">
        <f t="shared" si="76"/>
        <v>0</v>
      </c>
      <c r="I696" s="151"/>
      <c r="J696" s="152"/>
      <c r="K696" s="153"/>
      <c r="L696" s="152"/>
      <c r="M696" s="154"/>
      <c r="N696" s="122"/>
      <c r="O696" s="122"/>
      <c r="P696" s="123"/>
      <c r="Q696" s="123"/>
      <c r="R696" s="12"/>
      <c r="S696" s="12"/>
      <c r="T696" s="13"/>
      <c r="V696" s="27"/>
    </row>
    <row r="697" spans="2:22" s="7" customFormat="1" ht="49.5" customHeight="1">
      <c r="B697" s="204" t="s">
        <v>170</v>
      </c>
      <c r="C697" s="107">
        <f t="shared" si="77"/>
        <v>5</v>
      </c>
      <c r="D697" s="116" t="s">
        <v>88</v>
      </c>
      <c r="E697" s="97"/>
      <c r="F697" s="97"/>
      <c r="G697" s="97"/>
      <c r="H697" s="192">
        <f t="shared" si="76"/>
        <v>0</v>
      </c>
      <c r="I697" s="151"/>
      <c r="J697" s="152"/>
      <c r="K697" s="153"/>
      <c r="L697" s="152"/>
      <c r="M697" s="154"/>
      <c r="N697" s="122"/>
      <c r="O697" s="122"/>
      <c r="P697" s="123"/>
      <c r="Q697" s="123"/>
      <c r="R697" s="12"/>
      <c r="S697" s="12"/>
      <c r="T697" s="13"/>
      <c r="V697" s="27"/>
    </row>
    <row r="698" spans="2:22" s="7" customFormat="1" ht="49.5" customHeight="1">
      <c r="B698" s="204" t="s">
        <v>170</v>
      </c>
      <c r="C698" s="107">
        <f t="shared" si="77"/>
        <v>6</v>
      </c>
      <c r="D698" s="116" t="s">
        <v>88</v>
      </c>
      <c r="E698" s="97"/>
      <c r="F698" s="97"/>
      <c r="G698" s="97"/>
      <c r="H698" s="192">
        <f t="shared" si="76"/>
        <v>0</v>
      </c>
      <c r="I698" s="151"/>
      <c r="J698" s="152"/>
      <c r="K698" s="153"/>
      <c r="L698" s="152"/>
      <c r="M698" s="154"/>
      <c r="N698" s="122"/>
      <c r="O698" s="122"/>
      <c r="P698" s="123"/>
      <c r="Q698" s="123"/>
      <c r="R698" s="12"/>
      <c r="S698" s="12"/>
      <c r="T698" s="13"/>
      <c r="V698" s="27"/>
    </row>
    <row r="699" spans="2:22" s="7" customFormat="1" ht="49.5" customHeight="1">
      <c r="B699" s="204" t="s">
        <v>170</v>
      </c>
      <c r="C699" s="107">
        <f t="shared" si="77"/>
        <v>7</v>
      </c>
      <c r="D699" s="116" t="s">
        <v>88</v>
      </c>
      <c r="E699" s="97"/>
      <c r="F699" s="97"/>
      <c r="G699" s="97"/>
      <c r="H699" s="192">
        <f t="shared" si="75"/>
        <v>0</v>
      </c>
      <c r="I699" s="151"/>
      <c r="J699" s="152"/>
      <c r="K699" s="153"/>
      <c r="L699" s="152"/>
      <c r="M699" s="154"/>
      <c r="N699" s="122"/>
      <c r="O699" s="122"/>
      <c r="P699" s="123"/>
      <c r="Q699" s="123"/>
      <c r="R699" s="10"/>
      <c r="S699" s="10"/>
      <c r="T699" s="11"/>
      <c r="V699" s="27"/>
    </row>
    <row r="700" spans="2:22" s="7" customFormat="1" ht="49.5" customHeight="1">
      <c r="B700" s="204" t="s">
        <v>170</v>
      </c>
      <c r="C700" s="107">
        <f t="shared" si="77"/>
        <v>8</v>
      </c>
      <c r="D700" s="116" t="s">
        <v>88</v>
      </c>
      <c r="E700" s="97"/>
      <c r="F700" s="97"/>
      <c r="G700" s="97"/>
      <c r="H700" s="192">
        <f t="shared" si="75"/>
        <v>0</v>
      </c>
      <c r="I700" s="151"/>
      <c r="J700" s="152"/>
      <c r="K700" s="153"/>
      <c r="L700" s="152"/>
      <c r="M700" s="154"/>
      <c r="N700" s="122"/>
      <c r="O700" s="122"/>
      <c r="P700" s="123"/>
      <c r="Q700" s="123"/>
      <c r="R700" s="12"/>
      <c r="S700" s="12"/>
      <c r="T700" s="13"/>
      <c r="V700" s="27"/>
    </row>
    <row r="701" spans="2:22" s="7" customFormat="1" ht="49.5" customHeight="1">
      <c r="B701" s="204" t="s">
        <v>170</v>
      </c>
      <c r="C701" s="107">
        <f t="shared" si="77"/>
        <v>9</v>
      </c>
      <c r="D701" s="116" t="s">
        <v>88</v>
      </c>
      <c r="E701" s="97"/>
      <c r="F701" s="97"/>
      <c r="G701" s="97"/>
      <c r="H701" s="192">
        <f t="shared" si="75"/>
        <v>0</v>
      </c>
      <c r="I701" s="151"/>
      <c r="J701" s="152"/>
      <c r="K701" s="153"/>
      <c r="L701" s="152"/>
      <c r="M701" s="154"/>
      <c r="N701" s="122"/>
      <c r="O701" s="122"/>
      <c r="P701" s="123"/>
      <c r="Q701" s="123"/>
      <c r="R701" s="12"/>
      <c r="S701" s="12"/>
      <c r="T701" s="13"/>
      <c r="V701" s="27"/>
    </row>
    <row r="702" spans="2:22" s="7" customFormat="1" ht="49.5" customHeight="1">
      <c r="B702" s="204" t="s">
        <v>170</v>
      </c>
      <c r="C702" s="107">
        <f t="shared" si="77"/>
        <v>10</v>
      </c>
      <c r="D702" s="116" t="s">
        <v>88</v>
      </c>
      <c r="E702" s="97"/>
      <c r="F702" s="97"/>
      <c r="G702" s="97"/>
      <c r="H702" s="192">
        <f t="shared" si="75"/>
        <v>0</v>
      </c>
      <c r="I702" s="151"/>
      <c r="J702" s="152"/>
      <c r="K702" s="153"/>
      <c r="L702" s="152"/>
      <c r="M702" s="154"/>
      <c r="N702" s="122"/>
      <c r="O702" s="122"/>
      <c r="P702" s="123"/>
      <c r="Q702" s="123"/>
      <c r="R702" s="12"/>
      <c r="S702" s="12"/>
      <c r="T702" s="13"/>
      <c r="V702" s="27"/>
    </row>
    <row r="703" spans="2:22" s="7" customFormat="1" ht="49.5" customHeight="1">
      <c r="B703" s="204" t="s">
        <v>170</v>
      </c>
      <c r="C703" s="107">
        <f t="shared" si="77"/>
        <v>11</v>
      </c>
      <c r="D703" s="116" t="s">
        <v>88</v>
      </c>
      <c r="E703" s="97"/>
      <c r="F703" s="97"/>
      <c r="G703" s="97"/>
      <c r="H703" s="192">
        <f t="shared" si="75"/>
        <v>0</v>
      </c>
      <c r="I703" s="151"/>
      <c r="J703" s="152"/>
      <c r="K703" s="153"/>
      <c r="L703" s="152"/>
      <c r="M703" s="154"/>
      <c r="N703" s="122"/>
      <c r="O703" s="122"/>
      <c r="P703" s="123"/>
      <c r="Q703" s="123"/>
      <c r="R703" s="12"/>
      <c r="S703" s="12"/>
      <c r="T703" s="13"/>
      <c r="V703" s="27"/>
    </row>
    <row r="704" spans="2:22" s="7" customFormat="1" ht="49.5" customHeight="1">
      <c r="B704" s="204" t="s">
        <v>170</v>
      </c>
      <c r="C704" s="107">
        <f t="shared" si="77"/>
        <v>12</v>
      </c>
      <c r="D704" s="116" t="s">
        <v>88</v>
      </c>
      <c r="E704" s="97"/>
      <c r="F704" s="97"/>
      <c r="G704" s="97"/>
      <c r="H704" s="192">
        <f t="shared" ref="H704:H708" si="78">IF(L704&lt;=0,I704*J704,I704*J704*L704)</f>
        <v>0</v>
      </c>
      <c r="I704" s="151"/>
      <c r="J704" s="152"/>
      <c r="K704" s="153"/>
      <c r="L704" s="152"/>
      <c r="M704" s="154"/>
      <c r="N704" s="122"/>
      <c r="O704" s="122"/>
      <c r="P704" s="123"/>
      <c r="Q704" s="123"/>
      <c r="R704" s="10"/>
      <c r="S704" s="10"/>
      <c r="T704" s="11"/>
      <c r="V704" s="27"/>
    </row>
    <row r="705" spans="2:22" s="7" customFormat="1" ht="49.5" customHeight="1">
      <c r="B705" s="204" t="s">
        <v>170</v>
      </c>
      <c r="C705" s="107">
        <f t="shared" si="77"/>
        <v>13</v>
      </c>
      <c r="D705" s="116" t="s">
        <v>88</v>
      </c>
      <c r="E705" s="97"/>
      <c r="F705" s="97"/>
      <c r="G705" s="97"/>
      <c r="H705" s="192">
        <f t="shared" si="78"/>
        <v>0</v>
      </c>
      <c r="I705" s="151"/>
      <c r="J705" s="152"/>
      <c r="K705" s="153"/>
      <c r="L705" s="152"/>
      <c r="M705" s="154"/>
      <c r="N705" s="122"/>
      <c r="O705" s="122"/>
      <c r="P705" s="123"/>
      <c r="Q705" s="123"/>
      <c r="R705" s="12"/>
      <c r="S705" s="12"/>
      <c r="T705" s="13"/>
      <c r="V705" s="27"/>
    </row>
    <row r="706" spans="2:22" s="7" customFormat="1" ht="49.5" customHeight="1">
      <c r="B706" s="204" t="s">
        <v>170</v>
      </c>
      <c r="C706" s="107">
        <f t="shared" si="77"/>
        <v>14</v>
      </c>
      <c r="D706" s="116" t="s">
        <v>88</v>
      </c>
      <c r="E706" s="97"/>
      <c r="F706" s="97"/>
      <c r="G706" s="97"/>
      <c r="H706" s="192">
        <f t="shared" si="78"/>
        <v>0</v>
      </c>
      <c r="I706" s="151"/>
      <c r="J706" s="152"/>
      <c r="K706" s="153"/>
      <c r="L706" s="152"/>
      <c r="M706" s="154"/>
      <c r="N706" s="122"/>
      <c r="O706" s="122"/>
      <c r="P706" s="123"/>
      <c r="Q706" s="123"/>
      <c r="R706" s="12"/>
      <c r="S706" s="12"/>
      <c r="T706" s="13"/>
      <c r="V706" s="27"/>
    </row>
    <row r="707" spans="2:22" s="7" customFormat="1" ht="49.5" customHeight="1">
      <c r="B707" s="204" t="s">
        <v>170</v>
      </c>
      <c r="C707" s="107">
        <f t="shared" si="77"/>
        <v>15</v>
      </c>
      <c r="D707" s="116" t="s">
        <v>88</v>
      </c>
      <c r="E707" s="97"/>
      <c r="F707" s="97"/>
      <c r="G707" s="97"/>
      <c r="H707" s="192">
        <f t="shared" si="78"/>
        <v>0</v>
      </c>
      <c r="I707" s="151"/>
      <c r="J707" s="152"/>
      <c r="K707" s="153"/>
      <c r="L707" s="152"/>
      <c r="M707" s="154"/>
      <c r="N707" s="122"/>
      <c r="O707" s="122"/>
      <c r="P707" s="123"/>
      <c r="Q707" s="123"/>
      <c r="R707" s="12"/>
      <c r="S707" s="12"/>
      <c r="T707" s="13"/>
      <c r="V707" s="27"/>
    </row>
    <row r="708" spans="2:22" s="7" customFormat="1" ht="49.5" customHeight="1">
      <c r="B708" s="204" t="s">
        <v>170</v>
      </c>
      <c r="C708" s="107">
        <f t="shared" si="77"/>
        <v>16</v>
      </c>
      <c r="D708" s="116" t="s">
        <v>88</v>
      </c>
      <c r="E708" s="97"/>
      <c r="F708" s="97"/>
      <c r="G708" s="97"/>
      <c r="H708" s="192">
        <f t="shared" si="78"/>
        <v>0</v>
      </c>
      <c r="I708" s="151"/>
      <c r="J708" s="152"/>
      <c r="K708" s="153"/>
      <c r="L708" s="152"/>
      <c r="M708" s="154"/>
      <c r="N708" s="122"/>
      <c r="O708" s="122"/>
      <c r="P708" s="123"/>
      <c r="Q708" s="123"/>
      <c r="R708" s="12"/>
      <c r="S708" s="12"/>
      <c r="T708" s="13"/>
      <c r="V708" s="27"/>
    </row>
    <row r="709" spans="2:22" s="7" customFormat="1" ht="49.5" customHeight="1">
      <c r="B709" s="204" t="s">
        <v>170</v>
      </c>
      <c r="C709" s="107">
        <f t="shared" si="77"/>
        <v>17</v>
      </c>
      <c r="D709" s="116" t="s">
        <v>88</v>
      </c>
      <c r="E709" s="97"/>
      <c r="F709" s="97"/>
      <c r="G709" s="97"/>
      <c r="H709" s="192">
        <f t="shared" ref="H709:H713" si="79">IF(L709&lt;=0,I709*J709,I709*J709*L709)</f>
        <v>0</v>
      </c>
      <c r="I709" s="151"/>
      <c r="J709" s="152"/>
      <c r="K709" s="153"/>
      <c r="L709" s="152"/>
      <c r="M709" s="154"/>
      <c r="N709" s="122"/>
      <c r="O709" s="122"/>
      <c r="P709" s="123"/>
      <c r="Q709" s="123"/>
      <c r="R709" s="10"/>
      <c r="S709" s="10"/>
      <c r="T709" s="11"/>
      <c r="V709" s="27"/>
    </row>
    <row r="710" spans="2:22" s="7" customFormat="1" ht="49.5" customHeight="1">
      <c r="B710" s="204" t="s">
        <v>170</v>
      </c>
      <c r="C710" s="107">
        <f t="shared" si="77"/>
        <v>18</v>
      </c>
      <c r="D710" s="116" t="s">
        <v>88</v>
      </c>
      <c r="E710" s="97"/>
      <c r="F710" s="97"/>
      <c r="G710" s="97"/>
      <c r="H710" s="192">
        <f t="shared" si="79"/>
        <v>0</v>
      </c>
      <c r="I710" s="151"/>
      <c r="J710" s="152"/>
      <c r="K710" s="153"/>
      <c r="L710" s="152"/>
      <c r="M710" s="154"/>
      <c r="N710" s="122"/>
      <c r="O710" s="122"/>
      <c r="P710" s="123"/>
      <c r="Q710" s="123"/>
      <c r="R710" s="12"/>
      <c r="S710" s="12"/>
      <c r="T710" s="13"/>
      <c r="V710" s="27"/>
    </row>
    <row r="711" spans="2:22" s="7" customFormat="1" ht="49.5" customHeight="1">
      <c r="B711" s="204" t="s">
        <v>170</v>
      </c>
      <c r="C711" s="107">
        <f t="shared" si="77"/>
        <v>19</v>
      </c>
      <c r="D711" s="116" t="s">
        <v>88</v>
      </c>
      <c r="E711" s="97"/>
      <c r="F711" s="97"/>
      <c r="G711" s="97"/>
      <c r="H711" s="192">
        <f t="shared" si="79"/>
        <v>0</v>
      </c>
      <c r="I711" s="151"/>
      <c r="J711" s="152"/>
      <c r="K711" s="153"/>
      <c r="L711" s="152"/>
      <c r="M711" s="154"/>
      <c r="N711" s="122"/>
      <c r="O711" s="122"/>
      <c r="P711" s="123"/>
      <c r="Q711" s="123"/>
      <c r="R711" s="12"/>
      <c r="S711" s="12"/>
      <c r="T711" s="13"/>
      <c r="V711" s="27"/>
    </row>
    <row r="712" spans="2:22" s="7" customFormat="1" ht="49.5" customHeight="1">
      <c r="B712" s="204" t="s">
        <v>170</v>
      </c>
      <c r="C712" s="107">
        <f t="shared" si="77"/>
        <v>20</v>
      </c>
      <c r="D712" s="116" t="s">
        <v>88</v>
      </c>
      <c r="E712" s="97"/>
      <c r="F712" s="97"/>
      <c r="G712" s="97"/>
      <c r="H712" s="192">
        <f t="shared" si="79"/>
        <v>0</v>
      </c>
      <c r="I712" s="151"/>
      <c r="J712" s="152"/>
      <c r="K712" s="153"/>
      <c r="L712" s="152"/>
      <c r="M712" s="154"/>
      <c r="N712" s="122"/>
      <c r="O712" s="122"/>
      <c r="P712" s="123"/>
      <c r="Q712" s="123"/>
      <c r="R712" s="12"/>
      <c r="S712" s="12"/>
      <c r="T712" s="13"/>
      <c r="V712" s="27"/>
    </row>
    <row r="713" spans="2:22" s="7" customFormat="1" ht="49.5" customHeight="1">
      <c r="B713" s="204" t="s">
        <v>170</v>
      </c>
      <c r="C713" s="107">
        <f t="shared" si="77"/>
        <v>21</v>
      </c>
      <c r="D713" s="116" t="s">
        <v>88</v>
      </c>
      <c r="E713" s="97"/>
      <c r="F713" s="97"/>
      <c r="G713" s="97"/>
      <c r="H713" s="192">
        <f t="shared" si="79"/>
        <v>0</v>
      </c>
      <c r="I713" s="151"/>
      <c r="J713" s="152"/>
      <c r="K713" s="153"/>
      <c r="L713" s="152"/>
      <c r="M713" s="154"/>
      <c r="N713" s="122"/>
      <c r="O713" s="122"/>
      <c r="P713" s="123"/>
      <c r="Q713" s="123"/>
      <c r="R713" s="12"/>
      <c r="S713" s="12"/>
      <c r="T713" s="13"/>
      <c r="V713" s="27"/>
    </row>
    <row r="714" spans="2:22" s="7" customFormat="1" ht="49.5" customHeight="1">
      <c r="B714" s="204" t="s">
        <v>170</v>
      </c>
      <c r="C714" s="107">
        <f t="shared" si="77"/>
        <v>22</v>
      </c>
      <c r="D714" s="116" t="s">
        <v>88</v>
      </c>
      <c r="E714" s="97"/>
      <c r="F714" s="97"/>
      <c r="G714" s="97"/>
      <c r="H714" s="192">
        <f t="shared" si="75"/>
        <v>0</v>
      </c>
      <c r="I714" s="151"/>
      <c r="J714" s="152"/>
      <c r="K714" s="153"/>
      <c r="L714" s="152"/>
      <c r="M714" s="154"/>
      <c r="N714" s="122"/>
      <c r="O714" s="122"/>
      <c r="P714" s="123"/>
      <c r="Q714" s="123"/>
      <c r="R714" s="10"/>
      <c r="S714" s="10"/>
      <c r="T714" s="11"/>
      <c r="V714" s="27"/>
    </row>
    <row r="715" spans="2:22" s="7" customFormat="1" ht="49.5" customHeight="1">
      <c r="B715" s="204" t="s">
        <v>170</v>
      </c>
      <c r="C715" s="107">
        <f t="shared" si="77"/>
        <v>23</v>
      </c>
      <c r="D715" s="116" t="s">
        <v>88</v>
      </c>
      <c r="E715" s="97"/>
      <c r="F715" s="97"/>
      <c r="G715" s="97"/>
      <c r="H715" s="192">
        <f t="shared" si="75"/>
        <v>0</v>
      </c>
      <c r="I715" s="151"/>
      <c r="J715" s="152"/>
      <c r="K715" s="153"/>
      <c r="L715" s="152"/>
      <c r="M715" s="154"/>
      <c r="N715" s="122"/>
      <c r="O715" s="122"/>
      <c r="P715" s="123"/>
      <c r="Q715" s="123"/>
      <c r="R715" s="12"/>
      <c r="S715" s="12"/>
      <c r="T715" s="13"/>
      <c r="V715" s="27"/>
    </row>
    <row r="716" spans="2:22" s="7" customFormat="1" ht="49.5" customHeight="1">
      <c r="B716" s="204" t="s">
        <v>170</v>
      </c>
      <c r="C716" s="107">
        <f t="shared" si="77"/>
        <v>24</v>
      </c>
      <c r="D716" s="116" t="s">
        <v>88</v>
      </c>
      <c r="E716" s="97"/>
      <c r="F716" s="97"/>
      <c r="G716" s="97"/>
      <c r="H716" s="192">
        <f t="shared" si="75"/>
        <v>0</v>
      </c>
      <c r="I716" s="151"/>
      <c r="J716" s="152"/>
      <c r="K716" s="153"/>
      <c r="L716" s="152"/>
      <c r="M716" s="154"/>
      <c r="N716" s="122"/>
      <c r="O716" s="122"/>
      <c r="P716" s="123"/>
      <c r="Q716" s="123"/>
      <c r="R716" s="12"/>
      <c r="S716" s="12"/>
      <c r="T716" s="13"/>
      <c r="V716" s="27"/>
    </row>
    <row r="717" spans="2:22" s="7" customFormat="1" ht="49.5" customHeight="1">
      <c r="B717" s="204" t="s">
        <v>170</v>
      </c>
      <c r="C717" s="107">
        <f t="shared" si="77"/>
        <v>25</v>
      </c>
      <c r="D717" s="116" t="s">
        <v>88</v>
      </c>
      <c r="E717" s="97"/>
      <c r="F717" s="97"/>
      <c r="G717" s="97"/>
      <c r="H717" s="192">
        <f t="shared" si="75"/>
        <v>0</v>
      </c>
      <c r="I717" s="151"/>
      <c r="J717" s="152"/>
      <c r="K717" s="153"/>
      <c r="L717" s="152"/>
      <c r="M717" s="154"/>
      <c r="N717" s="122"/>
      <c r="O717" s="122"/>
      <c r="P717" s="123"/>
      <c r="Q717" s="123"/>
      <c r="R717" s="12"/>
      <c r="S717" s="12"/>
      <c r="T717" s="13"/>
      <c r="V717" s="27"/>
    </row>
    <row r="718" spans="2:22" s="7" customFormat="1" ht="49.5" customHeight="1">
      <c r="B718" s="204" t="s">
        <v>170</v>
      </c>
      <c r="C718" s="107">
        <f t="shared" si="77"/>
        <v>26</v>
      </c>
      <c r="D718" s="116" t="s">
        <v>88</v>
      </c>
      <c r="E718" s="97"/>
      <c r="F718" s="97"/>
      <c r="G718" s="97"/>
      <c r="H718" s="192">
        <f t="shared" si="75"/>
        <v>0</v>
      </c>
      <c r="I718" s="151"/>
      <c r="J718" s="152"/>
      <c r="K718" s="153"/>
      <c r="L718" s="152"/>
      <c r="M718" s="154"/>
      <c r="N718" s="122"/>
      <c r="O718" s="122"/>
      <c r="P718" s="123"/>
      <c r="Q718" s="123"/>
      <c r="R718" s="12"/>
      <c r="S718" s="12"/>
      <c r="T718" s="13"/>
      <c r="V718" s="27"/>
    </row>
    <row r="719" spans="2:22" s="7" customFormat="1" ht="49.5" customHeight="1">
      <c r="B719" s="204" t="s">
        <v>170</v>
      </c>
      <c r="C719" s="107">
        <f t="shared" si="77"/>
        <v>27</v>
      </c>
      <c r="D719" s="116" t="s">
        <v>88</v>
      </c>
      <c r="E719" s="97"/>
      <c r="F719" s="97"/>
      <c r="G719" s="97"/>
      <c r="H719" s="192">
        <f t="shared" si="75"/>
        <v>0</v>
      </c>
      <c r="I719" s="151"/>
      <c r="J719" s="152"/>
      <c r="K719" s="153"/>
      <c r="L719" s="152"/>
      <c r="M719" s="154"/>
      <c r="N719" s="122"/>
      <c r="O719" s="122"/>
      <c r="P719" s="123"/>
      <c r="Q719" s="123"/>
      <c r="R719" s="12"/>
      <c r="S719" s="12"/>
      <c r="T719" s="13"/>
      <c r="V719" s="27"/>
    </row>
    <row r="720" spans="2:22" s="7" customFormat="1" ht="49.5" customHeight="1">
      <c r="B720" s="204" t="s">
        <v>170</v>
      </c>
      <c r="C720" s="107">
        <f t="shared" si="77"/>
        <v>28</v>
      </c>
      <c r="D720" s="116" t="s">
        <v>88</v>
      </c>
      <c r="E720" s="97"/>
      <c r="F720" s="97"/>
      <c r="G720" s="97"/>
      <c r="H720" s="192">
        <f t="shared" si="75"/>
        <v>0</v>
      </c>
      <c r="I720" s="151"/>
      <c r="J720" s="152"/>
      <c r="K720" s="153"/>
      <c r="L720" s="152"/>
      <c r="M720" s="154"/>
      <c r="N720" s="122"/>
      <c r="O720" s="122"/>
      <c r="P720" s="123"/>
      <c r="Q720" s="123"/>
      <c r="R720" s="12"/>
      <c r="S720" s="12"/>
      <c r="T720" s="13"/>
      <c r="V720" s="27"/>
    </row>
    <row r="721" spans="2:22" s="7" customFormat="1" ht="49.5" customHeight="1">
      <c r="B721" s="204" t="s">
        <v>170</v>
      </c>
      <c r="C721" s="107">
        <f t="shared" si="77"/>
        <v>29</v>
      </c>
      <c r="D721" s="116" t="s">
        <v>88</v>
      </c>
      <c r="E721" s="97"/>
      <c r="F721" s="97"/>
      <c r="G721" s="97"/>
      <c r="H721" s="192">
        <f t="shared" si="75"/>
        <v>0</v>
      </c>
      <c r="I721" s="151"/>
      <c r="J721" s="152"/>
      <c r="K721" s="153"/>
      <c r="L721" s="152"/>
      <c r="M721" s="154"/>
      <c r="N721" s="122"/>
      <c r="O721" s="122"/>
      <c r="P721" s="123"/>
      <c r="Q721" s="123"/>
      <c r="R721" s="10"/>
      <c r="S721" s="10"/>
      <c r="T721" s="11"/>
      <c r="V721" s="27"/>
    </row>
    <row r="722" spans="2:22" s="7" customFormat="1" ht="49.5" customHeight="1" thickBot="1">
      <c r="B722" s="205" t="s">
        <v>170</v>
      </c>
      <c r="C722" s="103">
        <f t="shared" si="77"/>
        <v>30</v>
      </c>
      <c r="D722" s="30" t="s">
        <v>88</v>
      </c>
      <c r="E722" s="99"/>
      <c r="F722" s="99"/>
      <c r="G722" s="99"/>
      <c r="H722" s="26">
        <f t="shared" si="75"/>
        <v>0</v>
      </c>
      <c r="I722" s="156"/>
      <c r="J722" s="157"/>
      <c r="K722" s="158"/>
      <c r="L722" s="157"/>
      <c r="M722" s="160"/>
      <c r="N722" s="124"/>
      <c r="O722" s="124"/>
      <c r="P722" s="125"/>
      <c r="Q722" s="125"/>
      <c r="R722" s="12"/>
      <c r="S722" s="12"/>
      <c r="T722" s="13"/>
      <c r="V722" s="27"/>
    </row>
    <row r="723" spans="2:22" s="7" customFormat="1" ht="49.5" customHeight="1" thickTop="1" thickBot="1">
      <c r="B723" s="206" t="s">
        <v>94</v>
      </c>
      <c r="C723" s="17"/>
      <c r="D723" s="117"/>
      <c r="E723" s="22"/>
      <c r="F723" s="98"/>
      <c r="G723" s="98"/>
      <c r="H723" s="18">
        <f>SUM(H693:H722)</f>
        <v>0</v>
      </c>
      <c r="I723" s="170"/>
      <c r="J723" s="171"/>
      <c r="K723" s="171"/>
      <c r="L723" s="171"/>
      <c r="M723" s="171"/>
      <c r="N723" s="130"/>
      <c r="O723" s="130"/>
      <c r="P723" s="131"/>
      <c r="Q723" s="131"/>
      <c r="R723" s="8"/>
      <c r="S723" s="8"/>
      <c r="T723" s="9"/>
    </row>
    <row r="724" spans="2:22" ht="49.5" customHeight="1" thickTop="1"/>
  </sheetData>
  <sheetProtection algorithmName="SHA-512" hashValue="Oq6M8eHb4jMWovD49q6IaLTKP6/ejDleVSBBTlW82Cz2KUTFmCt1VSmC2+DpK/MbG80pkoq4w/N9QO4+ukBYBw==" saltValue="PuKUr9ujHQSDhJv78ge0Dg==" spinCount="100000" sheet="1" formatRows="0" autoFilter="0"/>
  <autoFilter ref="A6:AB6" xr:uid="{CAC808B5-399F-4734-9679-5047689125FC}"/>
  <mergeCells count="18">
    <mergeCell ref="N1:P1"/>
    <mergeCell ref="O2:P2"/>
    <mergeCell ref="E5:G5"/>
    <mergeCell ref="P5:P6"/>
    <mergeCell ref="O5:O6"/>
    <mergeCell ref="N5:N6"/>
    <mergeCell ref="M5:M6"/>
    <mergeCell ref="L5:L6"/>
    <mergeCell ref="K5:K6"/>
    <mergeCell ref="J5:J6"/>
    <mergeCell ref="I5:I6"/>
    <mergeCell ref="H5:H6"/>
    <mergeCell ref="B1:G1"/>
    <mergeCell ref="Q5:Q6"/>
    <mergeCell ref="Q4:S4"/>
    <mergeCell ref="B5:B6"/>
    <mergeCell ref="C5:C6"/>
    <mergeCell ref="D5:D6"/>
  </mergeCells>
  <phoneticPr fontId="7"/>
  <conditionalFormatting sqref="E7:G66 E253:G312">
    <cfRule type="containsBlanks" dxfId="72" priority="520">
      <formula>LEN(TRIM(E7))=0</formula>
    </cfRule>
  </conditionalFormatting>
  <conditionalFormatting sqref="E68:G127">
    <cfRule type="containsBlanks" dxfId="71" priority="489">
      <formula>LEN(TRIM(E68))=0</formula>
    </cfRule>
  </conditionalFormatting>
  <conditionalFormatting sqref="E129:G158">
    <cfRule type="containsBlanks" dxfId="70" priority="458">
      <formula>LEN(TRIM(E129))=0</formula>
    </cfRule>
  </conditionalFormatting>
  <conditionalFormatting sqref="E160:G189">
    <cfRule type="containsBlanks" dxfId="69" priority="427">
      <formula>LEN(TRIM(E160))=0</formula>
    </cfRule>
  </conditionalFormatting>
  <conditionalFormatting sqref="E191:G220">
    <cfRule type="containsBlanks" dxfId="68" priority="396">
      <formula>LEN(TRIM(E191))=0</formula>
    </cfRule>
  </conditionalFormatting>
  <conditionalFormatting sqref="E222:G251">
    <cfRule type="containsBlanks" dxfId="67" priority="365">
      <formula>LEN(TRIM(E222))=0</formula>
    </cfRule>
  </conditionalFormatting>
  <conditionalFormatting sqref="E314:G343">
    <cfRule type="containsBlanks" dxfId="66" priority="303">
      <formula>LEN(TRIM(E314))=0</formula>
    </cfRule>
  </conditionalFormatting>
  <conditionalFormatting sqref="E345:G374">
    <cfRule type="containsBlanks" dxfId="65" priority="272">
      <formula>LEN(TRIM(E345))=0</formula>
    </cfRule>
  </conditionalFormatting>
  <conditionalFormatting sqref="E376:G405">
    <cfRule type="containsBlanks" dxfId="64" priority="241">
      <formula>LEN(TRIM(E376))=0</formula>
    </cfRule>
  </conditionalFormatting>
  <conditionalFormatting sqref="E407:G436">
    <cfRule type="containsBlanks" dxfId="63" priority="210">
      <formula>LEN(TRIM(E407))=0</formula>
    </cfRule>
  </conditionalFormatting>
  <conditionalFormatting sqref="E438:G467">
    <cfRule type="containsBlanks" dxfId="62" priority="179">
      <formula>LEN(TRIM(E438))=0</formula>
    </cfRule>
  </conditionalFormatting>
  <conditionalFormatting sqref="E469:G498">
    <cfRule type="containsBlanks" dxfId="61" priority="148">
      <formula>LEN(TRIM(E469))=0</formula>
    </cfRule>
  </conditionalFormatting>
  <conditionalFormatting sqref="E500:G559">
    <cfRule type="containsBlanks" dxfId="60" priority="117">
      <formula>LEN(TRIM(E500))=0</formula>
    </cfRule>
  </conditionalFormatting>
  <conditionalFormatting sqref="E561:G660">
    <cfRule type="containsBlanks" dxfId="59" priority="86">
      <formula>LEN(TRIM(E561))=0</formula>
    </cfRule>
  </conditionalFormatting>
  <conditionalFormatting sqref="E662:G691">
    <cfRule type="containsBlanks" dxfId="58" priority="55">
      <formula>LEN(TRIM(E662))=0</formula>
    </cfRule>
  </conditionalFormatting>
  <conditionalFormatting sqref="E693:G722">
    <cfRule type="containsBlanks" dxfId="57" priority="24">
      <formula>LEN(TRIM(E693))=0</formula>
    </cfRule>
  </conditionalFormatting>
  <conditionalFormatting sqref="I7:P66">
    <cfRule type="expression" dxfId="54" priority="649">
      <formula>IF(LEN(I7)&lt;1,TRUE,FALSE)</formula>
    </cfRule>
  </conditionalFormatting>
  <conditionalFormatting sqref="I500:P559">
    <cfRule type="expression" dxfId="53" priority="595">
      <formula>IF(LEN(I500)&lt;1,TRUE,FALSE)</formula>
    </cfRule>
  </conditionalFormatting>
  <conditionalFormatting sqref="I68:Q127">
    <cfRule type="expression" dxfId="52" priority="17">
      <formula>IF(LEN(I68)&lt;1,TRUE,FALSE)</formula>
    </cfRule>
  </conditionalFormatting>
  <conditionalFormatting sqref="I129:Q158">
    <cfRule type="expression" dxfId="51" priority="16">
      <formula>IF(LEN(I129)&lt;1,TRUE,FALSE)</formula>
    </cfRule>
  </conditionalFormatting>
  <conditionalFormatting sqref="I160:Q189">
    <cfRule type="expression" dxfId="50" priority="15">
      <formula>IF(LEN(I160)&lt;1,TRUE,FALSE)</formula>
    </cfRule>
  </conditionalFormatting>
  <conditionalFormatting sqref="I191:Q220">
    <cfRule type="expression" dxfId="49" priority="14">
      <formula>IF(LEN(I191)&lt;1,TRUE,FALSE)</formula>
    </cfRule>
  </conditionalFormatting>
  <conditionalFormatting sqref="I222:Q251">
    <cfRule type="expression" dxfId="48" priority="13">
      <formula>IF(LEN(I222)&lt;1,TRUE,FALSE)</formula>
    </cfRule>
  </conditionalFormatting>
  <conditionalFormatting sqref="I253:Q312">
    <cfRule type="expression" dxfId="47" priority="18">
      <formula>IF(LEN(I253)&lt;1,TRUE,FALSE)</formula>
    </cfRule>
  </conditionalFormatting>
  <conditionalFormatting sqref="I314:Q343">
    <cfRule type="expression" dxfId="46" priority="12">
      <formula>IF(LEN(I314)&lt;1,TRUE,FALSE)</formula>
    </cfRule>
  </conditionalFormatting>
  <conditionalFormatting sqref="I345:Q374">
    <cfRule type="expression" dxfId="45" priority="11">
      <formula>IF(LEN(I345)&lt;1,TRUE,FALSE)</formula>
    </cfRule>
  </conditionalFormatting>
  <conditionalFormatting sqref="I376:Q405">
    <cfRule type="expression" dxfId="44" priority="10">
      <formula>IF(LEN(I376)&lt;1,TRUE,FALSE)</formula>
    </cfRule>
  </conditionalFormatting>
  <conditionalFormatting sqref="I407:Q436">
    <cfRule type="expression" dxfId="43" priority="9">
      <formula>IF(LEN(I407)&lt;1,TRUE,FALSE)</formula>
    </cfRule>
  </conditionalFormatting>
  <conditionalFormatting sqref="I438:Q467">
    <cfRule type="expression" dxfId="42" priority="8">
      <formula>IF(LEN(I438)&lt;1,TRUE,FALSE)</formula>
    </cfRule>
  </conditionalFormatting>
  <conditionalFormatting sqref="I469:Q498">
    <cfRule type="expression" dxfId="41" priority="7">
      <formula>IF(LEN(I469)&lt;1,TRUE,FALSE)</formula>
    </cfRule>
  </conditionalFormatting>
  <conditionalFormatting sqref="I561:Q660">
    <cfRule type="expression" dxfId="40" priority="5">
      <formula>IF(LEN(I561)&lt;1,TRUE,FALSE)</formula>
    </cfRule>
  </conditionalFormatting>
  <conditionalFormatting sqref="I662:Q691">
    <cfRule type="expression" dxfId="39" priority="4">
      <formula>IF(LEN(I662)&lt;1,TRUE,FALSE)</formula>
    </cfRule>
  </conditionalFormatting>
  <conditionalFormatting sqref="I693:Q722">
    <cfRule type="expression" dxfId="38" priority="3">
      <formula>IF(LEN(I693)&lt;1,TRUE,FALSE)</formula>
    </cfRule>
  </conditionalFormatting>
  <conditionalFormatting sqref="O2:Q3">
    <cfRule type="cellIs" dxfId="37" priority="19" operator="equal">
      <formula>0</formula>
    </cfRule>
  </conditionalFormatting>
  <dataValidations xWindow="392" yWindow="685" count="4">
    <dataValidation allowBlank="1" showInputMessage="1" showErrorMessage="1" promptTitle="　　　　　　　　　　　自動で記入" prompt="計算式を設定しています。_x000a_sum" sqref="H159 H437 H313 H560 H128 H499 H252 H67 H221 H406 H375 H190 H344 H661 H692 E723:H723 H468" xr:uid="{670D59B6-3FB1-47CB-9652-DDFFF655DA50}"/>
    <dataValidation allowBlank="1" showInputMessage="1" showErrorMessage="1" promptTitle="　　　　　　　　　　　自動で記入" prompt="計算式を設定しています。_x000a_単価*数量*回数等＝小計" sqref="H663:H691 H694:H722 H192:H220 H501:H559 H315:H343 H254:H312 H8:H66 H470:H498 H161:H189 H439:H467 H130:H158 H223:H251 H69:H127 H408:H436 H377:H405 H562:H660 H346:H374" xr:uid="{39691808-E748-4E16-844A-E2E49546EE1C}"/>
    <dataValidation allowBlank="1" showInputMessage="1" showErrorMessage="1" promptTitle="　　　　　　　　　　自動で記入" prompt="計算式を設定しています。_x000a_単価*数量*回数等＝小計" sqref="H253 H500 H68 H469 H191 H438 H129 H407 H160 H376 H561 H345 H662 H314 H7 H693 H222" xr:uid="{E230389C-EDD7-44B7-B7B5-9019E13C06A5}"/>
    <dataValidation type="list" allowBlank="1" showInputMessage="1" showErrorMessage="1" sqref="E253:G312 E68:G127 E129:G158 E160:G189 E191:G220 E222:G251 E314:G343 E345:G374 E376:G405 E407:G436 E438:G467 E469:G498 E500:G559 E561:G660 E662:G691 E693:G722 E7:G66" xr:uid="{41D4F08C-E17F-4944-96FE-943DEB9098F2}">
      <formula1>"✓"</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135718F9-D004-4B3D-BC19-11D0A398C6B2}">
            <xm:f>'（様式３）支出計画書'!$C$9&lt;&gt;"✓"</xm:f>
            <x14:dxf>
              <fill>
                <patternFill>
                  <bgColor theme="0" tint="-0.14996795556505021"/>
                </patternFill>
              </fill>
            </x14:dxf>
          </x14:cfRule>
          <xm:sqref>E7:E66 E68:E127 E129:E158 E160:E189 E191:E220 E222:E251 E253:E312 E314:E343 E345:E374 E376:E405 E407:E436 E438:E467 E469:E498 E500:E559 E561:E660 E662:E691 E693:E722</xm:sqref>
        </x14:conditionalFormatting>
        <x14:conditionalFormatting xmlns:xm="http://schemas.microsoft.com/office/excel/2006/main">
          <x14:cfRule type="expression" priority="21" id="{0D83ACD1-6C84-4104-A562-70FC910082DB}">
            <xm:f>'（様式３）支出計画書'!$D$9&lt;&gt;"✓"</xm:f>
            <x14:dxf>
              <fill>
                <patternFill>
                  <bgColor theme="0" tint="-0.14996795556505021"/>
                </patternFill>
              </fill>
            </x14:dxf>
          </x14:cfRule>
          <xm:sqref>F7:F66 F68:F127 F129:F158 F160:F189 F191:F220 F222:F251 F253:F312 F314:F343 F345:F374 F376:F405 F407:F436 F438:F467 F469:F498 F500:F559 F561:F660 F662:F691 F693:F722</xm:sqref>
        </x14:conditionalFormatting>
        <x14:conditionalFormatting xmlns:xm="http://schemas.microsoft.com/office/excel/2006/main">
          <x14:cfRule type="expression" priority="20" id="{F6DF71A2-FAB6-43B6-B0AA-EFEC12D34825}">
            <xm:f>'（様式３）支出計画書'!$F$9&lt;&gt;"✓"</xm:f>
            <x14:dxf>
              <fill>
                <patternFill>
                  <bgColor theme="0" tint="-0.14996795556505021"/>
                </patternFill>
              </fill>
            </x14:dxf>
          </x14:cfRule>
          <xm:sqref>G7:G66 G68:G127 G129:G158 G160:G189 G191:G220 G222:G251 G253:G312 G314:G343 G345:G374 G376:G405 G407:G436 G438:G467 G469:G498 G500:G559 G561:G660 G662:G691 G693:G722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6641-2677-4C6B-A012-E926FE7B18B6}">
  <dimension ref="A1:A3"/>
  <sheetViews>
    <sheetView workbookViewId="0">
      <selection activeCell="F11" sqref="F11"/>
    </sheetView>
  </sheetViews>
  <sheetFormatPr defaultRowHeight="14.25"/>
  <sheetData>
    <row r="1" spans="1:1">
      <c r="A1" s="1" t="s">
        <v>171</v>
      </c>
    </row>
    <row r="2" spans="1:1">
      <c r="A2" s="1" t="s">
        <v>172</v>
      </c>
    </row>
    <row r="3" spans="1:1">
      <c r="A3" s="1" t="s">
        <v>173</v>
      </c>
    </row>
  </sheetData>
  <phoneticPr fontId="7"/>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D0F3-287B-4910-8248-849E881E4FE7}">
  <sheetPr filterMode="1"/>
  <dimension ref="B1:AB724"/>
  <sheetViews>
    <sheetView zoomScaleNormal="100" workbookViewId="0">
      <pane xSplit="1" ySplit="6" topLeftCell="B7" activePane="bottomRight" state="frozen"/>
      <selection pane="topRight" activeCell="B1" sqref="B1"/>
      <selection pane="bottomLeft" activeCell="A7" sqref="A7"/>
      <selection pane="bottomRight" activeCell="N129" sqref="N129"/>
    </sheetView>
  </sheetViews>
  <sheetFormatPr defaultColWidth="9" defaultRowHeight="49.5" customHeight="1"/>
  <cols>
    <col min="1" max="1" width="2.375" style="1" customWidth="1"/>
    <col min="2" max="2" width="21.125" style="14" customWidth="1"/>
    <col min="3" max="3" width="6.625" style="14" customWidth="1"/>
    <col min="4" max="4" width="4.625" style="119" customWidth="1"/>
    <col min="5" max="7" width="4" style="15" customWidth="1"/>
    <col min="8" max="8" width="14.5" style="15" customWidth="1"/>
    <col min="9" max="9" width="11.5" style="4" customWidth="1"/>
    <col min="10" max="10" width="6.5" style="5" customWidth="1"/>
    <col min="11" max="11" width="6.875" style="5" customWidth="1"/>
    <col min="12" max="12" width="6.5" style="5" customWidth="1"/>
    <col min="13" max="13" width="7.125" style="5" customWidth="1"/>
    <col min="14" max="14" width="36.5" style="16" customWidth="1"/>
    <col min="15" max="15" width="30.5" style="16" customWidth="1"/>
    <col min="16" max="17" width="18.375" style="5" customWidth="1"/>
    <col min="18" max="20" width="8.5" style="1" hidden="1" customWidth="1"/>
    <col min="21" max="16384" width="9" style="1"/>
  </cols>
  <sheetData>
    <row r="1" spans="2:28" ht="24">
      <c r="B1" s="274" t="s">
        <v>216</v>
      </c>
      <c r="C1" s="274"/>
      <c r="D1" s="274"/>
      <c r="E1" s="274"/>
      <c r="F1" s="274"/>
      <c r="G1" s="274"/>
      <c r="H1" s="274"/>
      <c r="N1" s="262" t="s">
        <v>68</v>
      </c>
      <c r="O1" s="262"/>
      <c r="P1" s="262"/>
      <c r="Q1" s="1"/>
      <c r="W1" s="28"/>
      <c r="AB1" s="28"/>
    </row>
    <row r="2" spans="2:28" ht="30" customHeight="1">
      <c r="B2" s="2" t="s">
        <v>67</v>
      </c>
      <c r="C2" s="19"/>
      <c r="D2" s="115"/>
      <c r="E2" s="3"/>
      <c r="F2" s="3"/>
      <c r="G2" s="3"/>
      <c r="H2" s="3"/>
      <c r="N2" s="20" t="s">
        <v>69</v>
      </c>
      <c r="O2" s="273">
        <f>'（様式３）支出計画書'!D5</f>
        <v>0</v>
      </c>
      <c r="P2" s="273"/>
      <c r="Q2" s="1"/>
      <c r="W2" s="28"/>
      <c r="AB2" s="28"/>
    </row>
    <row r="3" spans="2:28" ht="18.75" customHeight="1">
      <c r="B3" s="112" t="s">
        <v>70</v>
      </c>
      <c r="C3" s="19"/>
      <c r="D3" s="115"/>
      <c r="E3" s="3"/>
      <c r="F3" s="3"/>
      <c r="G3" s="3"/>
      <c r="N3" s="20"/>
      <c r="O3" s="31"/>
      <c r="P3" s="31"/>
      <c r="Q3" s="31"/>
      <c r="W3" s="28"/>
      <c r="AB3" s="28"/>
    </row>
    <row r="4" spans="2:28" s="6" customFormat="1" ht="18.75" customHeight="1">
      <c r="B4" s="112" t="s">
        <v>71</v>
      </c>
      <c r="C4" s="180"/>
      <c r="D4" s="181"/>
      <c r="F4" s="21"/>
      <c r="G4" s="21"/>
      <c r="H4" s="1"/>
      <c r="I4" s="143"/>
      <c r="J4" s="143"/>
      <c r="K4" s="143"/>
      <c r="L4" s="143"/>
      <c r="M4" s="143"/>
      <c r="N4" s="179" t="s">
        <v>72</v>
      </c>
      <c r="O4" s="23"/>
      <c r="P4" s="24"/>
      <c r="Q4" s="259"/>
      <c r="R4" s="259"/>
      <c r="S4" s="259"/>
      <c r="T4" s="182"/>
      <c r="W4" s="183"/>
      <c r="AB4" s="28"/>
    </row>
    <row r="5" spans="2:28" s="6" customFormat="1" ht="24" customHeight="1">
      <c r="B5" s="260" t="s">
        <v>73</v>
      </c>
      <c r="C5" s="260" t="s">
        <v>74</v>
      </c>
      <c r="D5" s="260" t="s">
        <v>75</v>
      </c>
      <c r="E5" s="264" t="s">
        <v>76</v>
      </c>
      <c r="F5" s="264"/>
      <c r="G5" s="264"/>
      <c r="H5" s="270" t="s">
        <v>77</v>
      </c>
      <c r="I5" s="269" t="s">
        <v>78</v>
      </c>
      <c r="J5" s="268" t="s">
        <v>79</v>
      </c>
      <c r="K5" s="268" t="s">
        <v>80</v>
      </c>
      <c r="L5" s="268" t="s">
        <v>81</v>
      </c>
      <c r="M5" s="268" t="s">
        <v>80</v>
      </c>
      <c r="N5" s="266" t="s">
        <v>194</v>
      </c>
      <c r="O5" s="266" t="s">
        <v>185</v>
      </c>
      <c r="P5" s="265" t="s">
        <v>82</v>
      </c>
      <c r="Q5" s="258" t="s">
        <v>186</v>
      </c>
      <c r="R5" s="182"/>
      <c r="S5" s="182"/>
      <c r="T5" s="182"/>
      <c r="W5" s="28"/>
    </row>
    <row r="6" spans="2:28" s="6" customFormat="1" ht="33.75" customHeight="1">
      <c r="B6" s="261"/>
      <c r="C6" s="261"/>
      <c r="D6" s="261"/>
      <c r="E6" s="111" t="s">
        <v>83</v>
      </c>
      <c r="F6" s="111" t="s">
        <v>84</v>
      </c>
      <c r="G6" s="111" t="s">
        <v>85</v>
      </c>
      <c r="H6" s="271"/>
      <c r="I6" s="269"/>
      <c r="J6" s="268"/>
      <c r="K6" s="268"/>
      <c r="L6" s="268"/>
      <c r="M6" s="268"/>
      <c r="N6" s="267"/>
      <c r="O6" s="267"/>
      <c r="P6" s="265"/>
      <c r="Q6" s="258"/>
      <c r="R6" s="182"/>
      <c r="S6" s="182"/>
      <c r="T6" s="182"/>
      <c r="U6" s="114" t="s">
        <v>174</v>
      </c>
      <c r="W6" s="28"/>
    </row>
    <row r="7" spans="2:28" s="7" customFormat="1" ht="49.5" customHeight="1" thickBot="1">
      <c r="B7" s="100" t="s">
        <v>87</v>
      </c>
      <c r="C7" s="104">
        <v>1</v>
      </c>
      <c r="D7" s="29" t="s">
        <v>88</v>
      </c>
      <c r="E7" s="97" t="s">
        <v>12</v>
      </c>
      <c r="F7" s="96" t="s">
        <v>12</v>
      </c>
      <c r="G7" s="96" t="s">
        <v>12</v>
      </c>
      <c r="H7" s="144">
        <f>IF(L7&lt;=0,I7*J7,I7*J7*L7)</f>
        <v>216000</v>
      </c>
      <c r="I7" s="145">
        <v>2160</v>
      </c>
      <c r="J7" s="146">
        <v>50</v>
      </c>
      <c r="K7" s="147" t="s">
        <v>89</v>
      </c>
      <c r="L7" s="148">
        <v>2</v>
      </c>
      <c r="M7" s="149" t="s">
        <v>90</v>
      </c>
      <c r="N7" s="120" t="s">
        <v>91</v>
      </c>
      <c r="O7" s="120"/>
      <c r="P7" s="121" t="s">
        <v>195</v>
      </c>
      <c r="Q7" s="184"/>
      <c r="R7" s="8"/>
      <c r="S7" s="8"/>
      <c r="T7" s="9"/>
      <c r="V7" s="27"/>
    </row>
    <row r="8" spans="2:28" s="7" customFormat="1" ht="49.5" hidden="1" customHeight="1">
      <c r="B8" s="105" t="s">
        <v>92</v>
      </c>
      <c r="C8" s="107">
        <f>C7+1</f>
        <v>2</v>
      </c>
      <c r="D8" s="116" t="s">
        <v>88</v>
      </c>
      <c r="E8" s="97"/>
      <c r="F8" s="97"/>
      <c r="G8" s="97"/>
      <c r="H8" s="150">
        <f t="shared" ref="H8:H66" si="0">IF(L8&lt;=0,I8*J8,I8*J8*L8)</f>
        <v>0</v>
      </c>
      <c r="I8" s="151"/>
      <c r="J8" s="152"/>
      <c r="K8" s="153"/>
      <c r="L8" s="152"/>
      <c r="M8" s="154"/>
      <c r="N8" s="122"/>
      <c r="O8" s="122"/>
      <c r="P8" s="123"/>
      <c r="Q8" s="185"/>
      <c r="R8" s="10"/>
      <c r="S8" s="10"/>
      <c r="T8" s="11"/>
      <c r="V8" s="27"/>
    </row>
    <row r="9" spans="2:28" s="7" customFormat="1" ht="49.5" hidden="1" customHeight="1">
      <c r="B9" s="105" t="s">
        <v>92</v>
      </c>
      <c r="C9" s="107">
        <f t="shared" ref="C9:C66" si="1">C8+1</f>
        <v>3</v>
      </c>
      <c r="D9" s="116" t="s">
        <v>88</v>
      </c>
      <c r="E9" s="97"/>
      <c r="F9" s="97"/>
      <c r="G9" s="97"/>
      <c r="H9" s="150">
        <f t="shared" si="0"/>
        <v>0</v>
      </c>
      <c r="I9" s="151"/>
      <c r="J9" s="152"/>
      <c r="K9" s="153"/>
      <c r="L9" s="152"/>
      <c r="M9" s="154"/>
      <c r="N9" s="122"/>
      <c r="O9" s="122"/>
      <c r="P9" s="123"/>
      <c r="Q9" s="185"/>
      <c r="R9" s="12"/>
      <c r="S9" s="12"/>
      <c r="T9" s="13"/>
      <c r="V9" s="27"/>
    </row>
    <row r="10" spans="2:28" s="7" customFormat="1" ht="49.5" hidden="1" customHeight="1">
      <c r="B10" s="105" t="s">
        <v>92</v>
      </c>
      <c r="C10" s="107">
        <f t="shared" si="1"/>
        <v>4</v>
      </c>
      <c r="D10" s="116" t="s">
        <v>88</v>
      </c>
      <c r="E10" s="97"/>
      <c r="F10" s="97"/>
      <c r="G10" s="97"/>
      <c r="H10" s="150">
        <f t="shared" si="0"/>
        <v>0</v>
      </c>
      <c r="I10" s="151"/>
      <c r="J10" s="152"/>
      <c r="K10" s="153"/>
      <c r="L10" s="152"/>
      <c r="M10" s="154"/>
      <c r="N10" s="122"/>
      <c r="O10" s="122"/>
      <c r="P10" s="123"/>
      <c r="Q10" s="185"/>
      <c r="R10" s="12"/>
      <c r="S10" s="12"/>
      <c r="T10" s="13"/>
      <c r="V10" s="27"/>
    </row>
    <row r="11" spans="2:28" s="7" customFormat="1" ht="49.5" hidden="1" customHeight="1">
      <c r="B11" s="105" t="s">
        <v>92</v>
      </c>
      <c r="C11" s="107">
        <f t="shared" si="1"/>
        <v>5</v>
      </c>
      <c r="D11" s="116" t="s">
        <v>88</v>
      </c>
      <c r="E11" s="97"/>
      <c r="F11" s="97"/>
      <c r="G11" s="97"/>
      <c r="H11" s="150">
        <f t="shared" si="0"/>
        <v>0</v>
      </c>
      <c r="I11" s="151"/>
      <c r="J11" s="152"/>
      <c r="K11" s="153"/>
      <c r="L11" s="152"/>
      <c r="M11" s="154"/>
      <c r="N11" s="122"/>
      <c r="O11" s="122"/>
      <c r="P11" s="123"/>
      <c r="Q11" s="185"/>
      <c r="R11" s="12"/>
      <c r="S11" s="12"/>
      <c r="T11" s="13"/>
      <c r="V11" s="27"/>
    </row>
    <row r="12" spans="2:28" s="7" customFormat="1" ht="49.5" hidden="1" customHeight="1">
      <c r="B12" s="105" t="s">
        <v>92</v>
      </c>
      <c r="C12" s="107">
        <f t="shared" si="1"/>
        <v>6</v>
      </c>
      <c r="D12" s="116" t="s">
        <v>88</v>
      </c>
      <c r="E12" s="97"/>
      <c r="F12" s="97"/>
      <c r="G12" s="97"/>
      <c r="H12" s="150">
        <f t="shared" si="0"/>
        <v>0</v>
      </c>
      <c r="I12" s="151"/>
      <c r="J12" s="152"/>
      <c r="K12" s="153"/>
      <c r="L12" s="152"/>
      <c r="M12" s="154"/>
      <c r="N12" s="122"/>
      <c r="O12" s="122"/>
      <c r="P12" s="123"/>
      <c r="Q12" s="185"/>
      <c r="R12" s="12"/>
      <c r="S12" s="12"/>
      <c r="T12" s="13"/>
      <c r="V12" s="27"/>
    </row>
    <row r="13" spans="2:28" s="7" customFormat="1" ht="49.5" hidden="1" customHeight="1">
      <c r="B13" s="105" t="s">
        <v>92</v>
      </c>
      <c r="C13" s="107">
        <f t="shared" si="1"/>
        <v>7</v>
      </c>
      <c r="D13" s="116" t="s">
        <v>88</v>
      </c>
      <c r="E13" s="97"/>
      <c r="F13" s="97"/>
      <c r="G13" s="97"/>
      <c r="H13" s="150">
        <f t="shared" si="0"/>
        <v>0</v>
      </c>
      <c r="I13" s="151"/>
      <c r="J13" s="152"/>
      <c r="K13" s="153"/>
      <c r="L13" s="152"/>
      <c r="M13" s="154"/>
      <c r="N13" s="122"/>
      <c r="O13" s="122"/>
      <c r="P13" s="123"/>
      <c r="Q13" s="185"/>
      <c r="R13" s="10"/>
      <c r="S13" s="10"/>
      <c r="T13" s="11"/>
      <c r="V13" s="27"/>
    </row>
    <row r="14" spans="2:28" s="7" customFormat="1" ht="49.5" hidden="1" customHeight="1">
      <c r="B14" s="105" t="s">
        <v>92</v>
      </c>
      <c r="C14" s="107">
        <f t="shared" si="1"/>
        <v>8</v>
      </c>
      <c r="D14" s="116" t="s">
        <v>88</v>
      </c>
      <c r="E14" s="97"/>
      <c r="F14" s="97"/>
      <c r="G14" s="97"/>
      <c r="H14" s="150">
        <f t="shared" si="0"/>
        <v>0</v>
      </c>
      <c r="I14" s="151"/>
      <c r="J14" s="152"/>
      <c r="K14" s="153"/>
      <c r="L14" s="152"/>
      <c r="M14" s="154"/>
      <c r="N14" s="122"/>
      <c r="O14" s="122"/>
      <c r="P14" s="123"/>
      <c r="Q14" s="185"/>
      <c r="R14" s="12"/>
      <c r="S14" s="12"/>
      <c r="T14" s="13"/>
      <c r="V14" s="27"/>
    </row>
    <row r="15" spans="2:28" s="7" customFormat="1" ht="49.5" hidden="1" customHeight="1">
      <c r="B15" s="105" t="s">
        <v>92</v>
      </c>
      <c r="C15" s="107">
        <f t="shared" si="1"/>
        <v>9</v>
      </c>
      <c r="D15" s="116" t="s">
        <v>88</v>
      </c>
      <c r="E15" s="97"/>
      <c r="F15" s="97"/>
      <c r="G15" s="97"/>
      <c r="H15" s="150">
        <f t="shared" si="0"/>
        <v>0</v>
      </c>
      <c r="I15" s="151"/>
      <c r="J15" s="152"/>
      <c r="K15" s="153"/>
      <c r="L15" s="152"/>
      <c r="M15" s="154"/>
      <c r="N15" s="122"/>
      <c r="O15" s="122"/>
      <c r="P15" s="123"/>
      <c r="Q15" s="185"/>
      <c r="R15" s="12"/>
      <c r="S15" s="12"/>
      <c r="T15" s="13"/>
      <c r="V15" s="27"/>
    </row>
    <row r="16" spans="2:28" s="7" customFormat="1" ht="49.5" hidden="1" customHeight="1">
      <c r="B16" s="105" t="s">
        <v>92</v>
      </c>
      <c r="C16" s="107">
        <f t="shared" si="1"/>
        <v>10</v>
      </c>
      <c r="D16" s="116" t="s">
        <v>88</v>
      </c>
      <c r="E16" s="97"/>
      <c r="F16" s="97"/>
      <c r="G16" s="97"/>
      <c r="H16" s="150">
        <f t="shared" si="0"/>
        <v>0</v>
      </c>
      <c r="I16" s="151"/>
      <c r="J16" s="152"/>
      <c r="K16" s="153"/>
      <c r="L16" s="152"/>
      <c r="M16" s="154"/>
      <c r="N16" s="122"/>
      <c r="O16" s="122"/>
      <c r="P16" s="123"/>
      <c r="Q16" s="185"/>
      <c r="R16" s="12"/>
      <c r="S16" s="12"/>
      <c r="T16" s="13"/>
      <c r="V16" s="27"/>
    </row>
    <row r="17" spans="2:22" s="7" customFormat="1" ht="49.5" hidden="1" customHeight="1">
      <c r="B17" s="105" t="s">
        <v>92</v>
      </c>
      <c r="C17" s="107">
        <f t="shared" si="1"/>
        <v>11</v>
      </c>
      <c r="D17" s="116" t="s">
        <v>88</v>
      </c>
      <c r="E17" s="97"/>
      <c r="F17" s="97"/>
      <c r="G17" s="97"/>
      <c r="H17" s="150">
        <f t="shared" si="0"/>
        <v>0</v>
      </c>
      <c r="I17" s="151"/>
      <c r="J17" s="152"/>
      <c r="K17" s="153"/>
      <c r="L17" s="152"/>
      <c r="M17" s="154"/>
      <c r="N17" s="122"/>
      <c r="O17" s="122"/>
      <c r="P17" s="123"/>
      <c r="Q17" s="185"/>
      <c r="R17" s="12"/>
      <c r="S17" s="12"/>
      <c r="T17" s="13"/>
      <c r="V17" s="27"/>
    </row>
    <row r="18" spans="2:22" s="7" customFormat="1" ht="49.5" hidden="1" customHeight="1">
      <c r="B18" s="105" t="s">
        <v>92</v>
      </c>
      <c r="C18" s="107">
        <f t="shared" si="1"/>
        <v>12</v>
      </c>
      <c r="D18" s="116" t="s">
        <v>88</v>
      </c>
      <c r="E18" s="97"/>
      <c r="F18" s="97"/>
      <c r="G18" s="97"/>
      <c r="H18" s="150">
        <f t="shared" si="0"/>
        <v>0</v>
      </c>
      <c r="I18" s="151"/>
      <c r="J18" s="152"/>
      <c r="K18" s="153"/>
      <c r="L18" s="152"/>
      <c r="M18" s="154"/>
      <c r="N18" s="122"/>
      <c r="O18" s="122"/>
      <c r="P18" s="123"/>
      <c r="Q18" s="185"/>
      <c r="R18" s="10"/>
      <c r="S18" s="10"/>
      <c r="T18" s="11"/>
      <c r="V18" s="27"/>
    </row>
    <row r="19" spans="2:22" s="7" customFormat="1" ht="49.5" hidden="1" customHeight="1">
      <c r="B19" s="105" t="s">
        <v>92</v>
      </c>
      <c r="C19" s="107">
        <f t="shared" si="1"/>
        <v>13</v>
      </c>
      <c r="D19" s="116" t="s">
        <v>88</v>
      </c>
      <c r="E19" s="97"/>
      <c r="F19" s="97"/>
      <c r="G19" s="97"/>
      <c r="H19" s="150">
        <f t="shared" si="0"/>
        <v>0</v>
      </c>
      <c r="I19" s="151"/>
      <c r="J19" s="152"/>
      <c r="K19" s="153"/>
      <c r="L19" s="152"/>
      <c r="M19" s="154"/>
      <c r="N19" s="122"/>
      <c r="O19" s="122"/>
      <c r="P19" s="123"/>
      <c r="Q19" s="185"/>
      <c r="R19" s="12"/>
      <c r="S19" s="12"/>
      <c r="T19" s="13"/>
      <c r="V19" s="27"/>
    </row>
    <row r="20" spans="2:22" s="7" customFormat="1" ht="49.5" hidden="1" customHeight="1">
      <c r="B20" s="105" t="s">
        <v>92</v>
      </c>
      <c r="C20" s="107">
        <f t="shared" si="1"/>
        <v>14</v>
      </c>
      <c r="D20" s="116" t="s">
        <v>88</v>
      </c>
      <c r="E20" s="97"/>
      <c r="F20" s="97"/>
      <c r="G20" s="97"/>
      <c r="H20" s="150">
        <f t="shared" si="0"/>
        <v>0</v>
      </c>
      <c r="I20" s="151"/>
      <c r="J20" s="152"/>
      <c r="K20" s="153"/>
      <c r="L20" s="152"/>
      <c r="M20" s="154"/>
      <c r="N20" s="122"/>
      <c r="O20" s="122"/>
      <c r="P20" s="123"/>
      <c r="Q20" s="185"/>
      <c r="R20" s="12"/>
      <c r="S20" s="12"/>
      <c r="T20" s="13"/>
      <c r="V20" s="27"/>
    </row>
    <row r="21" spans="2:22" s="7" customFormat="1" ht="49.5" hidden="1" customHeight="1">
      <c r="B21" s="105" t="s">
        <v>92</v>
      </c>
      <c r="C21" s="107">
        <f t="shared" si="1"/>
        <v>15</v>
      </c>
      <c r="D21" s="116" t="s">
        <v>88</v>
      </c>
      <c r="E21" s="97"/>
      <c r="F21" s="97"/>
      <c r="G21" s="97"/>
      <c r="H21" s="150">
        <f t="shared" si="0"/>
        <v>0</v>
      </c>
      <c r="I21" s="151"/>
      <c r="J21" s="152"/>
      <c r="K21" s="153"/>
      <c r="L21" s="152"/>
      <c r="M21" s="154"/>
      <c r="N21" s="122"/>
      <c r="O21" s="122"/>
      <c r="P21" s="123"/>
      <c r="Q21" s="185"/>
      <c r="R21" s="12"/>
      <c r="S21" s="12"/>
      <c r="T21" s="13"/>
      <c r="V21" s="27"/>
    </row>
    <row r="22" spans="2:22" s="7" customFormat="1" ht="49.5" hidden="1" customHeight="1">
      <c r="B22" s="105" t="s">
        <v>92</v>
      </c>
      <c r="C22" s="107">
        <f t="shared" si="1"/>
        <v>16</v>
      </c>
      <c r="D22" s="116" t="s">
        <v>88</v>
      </c>
      <c r="E22" s="97"/>
      <c r="F22" s="97"/>
      <c r="G22" s="97"/>
      <c r="H22" s="150">
        <f t="shared" si="0"/>
        <v>0</v>
      </c>
      <c r="I22" s="151"/>
      <c r="J22" s="152"/>
      <c r="K22" s="153"/>
      <c r="L22" s="152"/>
      <c r="M22" s="154"/>
      <c r="N22" s="122"/>
      <c r="O22" s="122"/>
      <c r="P22" s="123"/>
      <c r="Q22" s="185"/>
      <c r="R22" s="12"/>
      <c r="S22" s="12"/>
      <c r="T22" s="13"/>
      <c r="V22" s="27"/>
    </row>
    <row r="23" spans="2:22" s="7" customFormat="1" ht="49.5" hidden="1" customHeight="1">
      <c r="B23" s="105" t="s">
        <v>92</v>
      </c>
      <c r="C23" s="107">
        <f t="shared" si="1"/>
        <v>17</v>
      </c>
      <c r="D23" s="116" t="s">
        <v>88</v>
      </c>
      <c r="E23" s="97"/>
      <c r="F23" s="97"/>
      <c r="G23" s="97"/>
      <c r="H23" s="150">
        <f t="shared" si="0"/>
        <v>0</v>
      </c>
      <c r="I23" s="151"/>
      <c r="J23" s="152"/>
      <c r="K23" s="153"/>
      <c r="L23" s="152"/>
      <c r="M23" s="154"/>
      <c r="N23" s="122"/>
      <c r="O23" s="122"/>
      <c r="P23" s="123"/>
      <c r="Q23" s="185"/>
      <c r="R23" s="10"/>
      <c r="S23" s="10"/>
      <c r="T23" s="11"/>
      <c r="V23" s="27"/>
    </row>
    <row r="24" spans="2:22" s="7" customFormat="1" ht="49.5" hidden="1" customHeight="1">
      <c r="B24" s="105" t="s">
        <v>92</v>
      </c>
      <c r="C24" s="107">
        <f t="shared" si="1"/>
        <v>18</v>
      </c>
      <c r="D24" s="116" t="s">
        <v>88</v>
      </c>
      <c r="E24" s="97"/>
      <c r="F24" s="97"/>
      <c r="G24" s="97"/>
      <c r="H24" s="150">
        <f t="shared" si="0"/>
        <v>0</v>
      </c>
      <c r="I24" s="151"/>
      <c r="J24" s="152"/>
      <c r="K24" s="153"/>
      <c r="L24" s="152"/>
      <c r="M24" s="154"/>
      <c r="N24" s="122"/>
      <c r="O24" s="122"/>
      <c r="P24" s="123"/>
      <c r="Q24" s="185"/>
      <c r="R24" s="12"/>
      <c r="S24" s="12"/>
      <c r="T24" s="13"/>
      <c r="V24" s="27"/>
    </row>
    <row r="25" spans="2:22" s="7" customFormat="1" ht="49.5" hidden="1" customHeight="1">
      <c r="B25" s="105" t="s">
        <v>92</v>
      </c>
      <c r="C25" s="107">
        <f t="shared" si="1"/>
        <v>19</v>
      </c>
      <c r="D25" s="116" t="s">
        <v>88</v>
      </c>
      <c r="E25" s="97"/>
      <c r="F25" s="97"/>
      <c r="G25" s="97"/>
      <c r="H25" s="150">
        <f t="shared" si="0"/>
        <v>0</v>
      </c>
      <c r="I25" s="151"/>
      <c r="J25" s="152"/>
      <c r="K25" s="153"/>
      <c r="L25" s="152"/>
      <c r="M25" s="154"/>
      <c r="N25" s="122"/>
      <c r="O25" s="122"/>
      <c r="P25" s="123"/>
      <c r="Q25" s="185"/>
      <c r="R25" s="12"/>
      <c r="S25" s="12"/>
      <c r="T25" s="13"/>
      <c r="V25" s="27"/>
    </row>
    <row r="26" spans="2:22" s="7" customFormat="1" ht="49.5" hidden="1" customHeight="1">
      <c r="B26" s="105" t="s">
        <v>92</v>
      </c>
      <c r="C26" s="107">
        <f>C25+1</f>
        <v>20</v>
      </c>
      <c r="D26" s="116" t="s">
        <v>88</v>
      </c>
      <c r="E26" s="97"/>
      <c r="F26" s="97"/>
      <c r="G26" s="97"/>
      <c r="H26" s="150">
        <f t="shared" si="0"/>
        <v>0</v>
      </c>
      <c r="I26" s="151"/>
      <c r="J26" s="152"/>
      <c r="K26" s="153"/>
      <c r="L26" s="152"/>
      <c r="M26" s="154"/>
      <c r="N26" s="122"/>
      <c r="O26" s="122"/>
      <c r="P26" s="123"/>
      <c r="Q26" s="185"/>
      <c r="R26" s="12"/>
      <c r="S26" s="12"/>
      <c r="T26" s="13"/>
      <c r="V26" s="27"/>
    </row>
    <row r="27" spans="2:22" s="7" customFormat="1" ht="49.5" hidden="1" customHeight="1">
      <c r="B27" s="105"/>
      <c r="C27" s="107">
        <f t="shared" ref="C27:C57" si="2">C26+1</f>
        <v>21</v>
      </c>
      <c r="D27" s="116" t="s">
        <v>88</v>
      </c>
      <c r="E27" s="97"/>
      <c r="F27" s="97"/>
      <c r="G27" s="97"/>
      <c r="H27" s="150">
        <f t="shared" si="0"/>
        <v>0</v>
      </c>
      <c r="I27" s="151"/>
      <c r="J27" s="152"/>
      <c r="K27" s="153"/>
      <c r="L27" s="152"/>
      <c r="M27" s="154"/>
      <c r="N27" s="122"/>
      <c r="O27" s="122"/>
      <c r="P27" s="123"/>
      <c r="Q27" s="123"/>
      <c r="R27" s="12"/>
      <c r="S27" s="12"/>
      <c r="T27" s="13"/>
      <c r="V27" s="27"/>
    </row>
    <row r="28" spans="2:22" s="7" customFormat="1" ht="49.5" hidden="1" customHeight="1">
      <c r="B28" s="105"/>
      <c r="C28" s="107">
        <f t="shared" si="2"/>
        <v>22</v>
      </c>
      <c r="D28" s="116" t="s">
        <v>88</v>
      </c>
      <c r="E28" s="97"/>
      <c r="F28" s="97"/>
      <c r="G28" s="97"/>
      <c r="H28" s="150">
        <f t="shared" si="0"/>
        <v>0</v>
      </c>
      <c r="I28" s="151"/>
      <c r="J28" s="152"/>
      <c r="K28" s="153"/>
      <c r="L28" s="152"/>
      <c r="M28" s="154"/>
      <c r="N28" s="122"/>
      <c r="O28" s="122"/>
      <c r="P28" s="123"/>
      <c r="Q28" s="123"/>
      <c r="R28" s="12"/>
      <c r="S28" s="12"/>
      <c r="T28" s="13"/>
      <c r="V28" s="27"/>
    </row>
    <row r="29" spans="2:22" s="7" customFormat="1" ht="49.5" hidden="1" customHeight="1">
      <c r="B29" s="105"/>
      <c r="C29" s="107">
        <f t="shared" si="2"/>
        <v>23</v>
      </c>
      <c r="D29" s="116" t="s">
        <v>88</v>
      </c>
      <c r="E29" s="97"/>
      <c r="F29" s="97"/>
      <c r="G29" s="97"/>
      <c r="H29" s="150">
        <f t="shared" si="0"/>
        <v>0</v>
      </c>
      <c r="I29" s="151"/>
      <c r="J29" s="152"/>
      <c r="K29" s="153"/>
      <c r="L29" s="152"/>
      <c r="M29" s="154"/>
      <c r="N29" s="122"/>
      <c r="O29" s="122"/>
      <c r="P29" s="123"/>
      <c r="Q29" s="123"/>
      <c r="R29" s="12"/>
      <c r="S29" s="12"/>
      <c r="T29" s="13"/>
      <c r="V29" s="27"/>
    </row>
    <row r="30" spans="2:22" s="7" customFormat="1" ht="49.5" hidden="1" customHeight="1">
      <c r="B30" s="105"/>
      <c r="C30" s="107">
        <f t="shared" si="2"/>
        <v>24</v>
      </c>
      <c r="D30" s="116" t="s">
        <v>88</v>
      </c>
      <c r="E30" s="97"/>
      <c r="F30" s="97"/>
      <c r="G30" s="97"/>
      <c r="H30" s="150">
        <f t="shared" si="0"/>
        <v>0</v>
      </c>
      <c r="I30" s="151"/>
      <c r="J30" s="152"/>
      <c r="K30" s="153"/>
      <c r="L30" s="152"/>
      <c r="M30" s="154"/>
      <c r="N30" s="122"/>
      <c r="O30" s="122"/>
      <c r="P30" s="123"/>
      <c r="Q30" s="123"/>
      <c r="R30" s="12"/>
      <c r="S30" s="12"/>
      <c r="T30" s="13"/>
      <c r="V30" s="27"/>
    </row>
    <row r="31" spans="2:22" s="7" customFormat="1" ht="49.5" hidden="1" customHeight="1">
      <c r="B31" s="105"/>
      <c r="C31" s="107">
        <f t="shared" si="2"/>
        <v>25</v>
      </c>
      <c r="D31" s="116" t="s">
        <v>88</v>
      </c>
      <c r="E31" s="97"/>
      <c r="F31" s="97"/>
      <c r="G31" s="97"/>
      <c r="H31" s="150">
        <f t="shared" si="0"/>
        <v>0</v>
      </c>
      <c r="I31" s="151"/>
      <c r="J31" s="152"/>
      <c r="K31" s="153"/>
      <c r="L31" s="152"/>
      <c r="M31" s="154"/>
      <c r="N31" s="122"/>
      <c r="O31" s="122"/>
      <c r="P31" s="123"/>
      <c r="Q31" s="123"/>
      <c r="R31" s="12"/>
      <c r="S31" s="12"/>
      <c r="T31" s="13"/>
      <c r="V31" s="27"/>
    </row>
    <row r="32" spans="2:22" s="7" customFormat="1" ht="49.5" hidden="1" customHeight="1">
      <c r="B32" s="105"/>
      <c r="C32" s="107">
        <f t="shared" si="2"/>
        <v>26</v>
      </c>
      <c r="D32" s="116" t="s">
        <v>88</v>
      </c>
      <c r="E32" s="97"/>
      <c r="F32" s="97"/>
      <c r="G32" s="97"/>
      <c r="H32" s="150">
        <f t="shared" si="0"/>
        <v>0</v>
      </c>
      <c r="I32" s="151"/>
      <c r="J32" s="152"/>
      <c r="K32" s="153"/>
      <c r="L32" s="152"/>
      <c r="M32" s="154"/>
      <c r="N32" s="122"/>
      <c r="O32" s="122"/>
      <c r="P32" s="123"/>
      <c r="Q32" s="123"/>
      <c r="R32" s="12"/>
      <c r="S32" s="12"/>
      <c r="T32" s="13"/>
      <c r="V32" s="27"/>
    </row>
    <row r="33" spans="2:22" s="7" customFormat="1" ht="49.5" hidden="1" customHeight="1">
      <c r="B33" s="105"/>
      <c r="C33" s="107">
        <f t="shared" si="2"/>
        <v>27</v>
      </c>
      <c r="D33" s="116" t="s">
        <v>88</v>
      </c>
      <c r="E33" s="97"/>
      <c r="F33" s="97"/>
      <c r="G33" s="97"/>
      <c r="H33" s="150">
        <f t="shared" si="0"/>
        <v>0</v>
      </c>
      <c r="I33" s="151"/>
      <c r="J33" s="152"/>
      <c r="K33" s="153"/>
      <c r="L33" s="152"/>
      <c r="M33" s="154"/>
      <c r="N33" s="122"/>
      <c r="O33" s="122"/>
      <c r="P33" s="123"/>
      <c r="Q33" s="123"/>
      <c r="R33" s="12"/>
      <c r="S33" s="12"/>
      <c r="T33" s="13"/>
      <c r="V33" s="27"/>
    </row>
    <row r="34" spans="2:22" s="7" customFormat="1" ht="49.5" hidden="1" customHeight="1">
      <c r="B34" s="105"/>
      <c r="C34" s="107">
        <f t="shared" si="2"/>
        <v>28</v>
      </c>
      <c r="D34" s="116" t="s">
        <v>88</v>
      </c>
      <c r="E34" s="97"/>
      <c r="F34" s="97"/>
      <c r="G34" s="97"/>
      <c r="H34" s="150">
        <f t="shared" si="0"/>
        <v>0</v>
      </c>
      <c r="I34" s="151"/>
      <c r="J34" s="152"/>
      <c r="K34" s="153"/>
      <c r="L34" s="152"/>
      <c r="M34" s="154"/>
      <c r="N34" s="122"/>
      <c r="O34" s="122"/>
      <c r="P34" s="123"/>
      <c r="Q34" s="123"/>
      <c r="R34" s="12"/>
      <c r="S34" s="12"/>
      <c r="T34" s="13"/>
      <c r="V34" s="27"/>
    </row>
    <row r="35" spans="2:22" s="7" customFormat="1" ht="49.5" hidden="1" customHeight="1">
      <c r="B35" s="105"/>
      <c r="C35" s="107">
        <f t="shared" si="2"/>
        <v>29</v>
      </c>
      <c r="D35" s="116" t="s">
        <v>88</v>
      </c>
      <c r="E35" s="97"/>
      <c r="F35" s="97"/>
      <c r="G35" s="97"/>
      <c r="H35" s="150">
        <f t="shared" si="0"/>
        <v>0</v>
      </c>
      <c r="I35" s="151"/>
      <c r="J35" s="152"/>
      <c r="K35" s="153"/>
      <c r="L35" s="152"/>
      <c r="M35" s="154"/>
      <c r="N35" s="122"/>
      <c r="O35" s="122"/>
      <c r="P35" s="123"/>
      <c r="Q35" s="123"/>
      <c r="R35" s="12"/>
      <c r="S35" s="12"/>
      <c r="T35" s="13"/>
      <c r="V35" s="27"/>
    </row>
    <row r="36" spans="2:22" s="7" customFormat="1" ht="49.5" hidden="1" customHeight="1">
      <c r="B36" s="105"/>
      <c r="C36" s="107">
        <f t="shared" si="2"/>
        <v>30</v>
      </c>
      <c r="D36" s="116" t="s">
        <v>88</v>
      </c>
      <c r="E36" s="97"/>
      <c r="F36" s="97"/>
      <c r="G36" s="97"/>
      <c r="H36" s="150">
        <f t="shared" si="0"/>
        <v>0</v>
      </c>
      <c r="I36" s="151"/>
      <c r="J36" s="152"/>
      <c r="K36" s="153"/>
      <c r="L36" s="152"/>
      <c r="M36" s="154"/>
      <c r="N36" s="122"/>
      <c r="O36" s="122"/>
      <c r="P36" s="123"/>
      <c r="Q36" s="123"/>
      <c r="R36" s="12"/>
      <c r="S36" s="12"/>
      <c r="T36" s="13"/>
      <c r="U36" s="113" t="s">
        <v>93</v>
      </c>
      <c r="V36" s="27"/>
    </row>
    <row r="37" spans="2:22" s="7" customFormat="1" ht="49.5" hidden="1" customHeight="1">
      <c r="B37" s="105"/>
      <c r="C37" s="107">
        <f t="shared" si="2"/>
        <v>31</v>
      </c>
      <c r="D37" s="116" t="s">
        <v>88</v>
      </c>
      <c r="E37" s="97"/>
      <c r="F37" s="97"/>
      <c r="G37" s="97"/>
      <c r="H37" s="150">
        <f t="shared" si="0"/>
        <v>0</v>
      </c>
      <c r="I37" s="151"/>
      <c r="J37" s="152"/>
      <c r="K37" s="153"/>
      <c r="L37" s="152"/>
      <c r="M37" s="154"/>
      <c r="N37" s="122"/>
      <c r="O37" s="122"/>
      <c r="P37" s="123"/>
      <c r="Q37" s="123"/>
      <c r="R37" s="12"/>
      <c r="S37" s="12"/>
      <c r="T37" s="13"/>
      <c r="V37" s="27"/>
    </row>
    <row r="38" spans="2:22" s="7" customFormat="1" ht="49.5" hidden="1" customHeight="1">
      <c r="B38" s="105"/>
      <c r="C38" s="107">
        <f t="shared" si="2"/>
        <v>32</v>
      </c>
      <c r="D38" s="116" t="s">
        <v>88</v>
      </c>
      <c r="E38" s="97"/>
      <c r="F38" s="97"/>
      <c r="G38" s="97"/>
      <c r="H38" s="150">
        <f t="shared" si="0"/>
        <v>0</v>
      </c>
      <c r="I38" s="151"/>
      <c r="J38" s="152"/>
      <c r="K38" s="153"/>
      <c r="L38" s="152"/>
      <c r="M38" s="154"/>
      <c r="N38" s="122"/>
      <c r="O38" s="122"/>
      <c r="P38" s="123"/>
      <c r="Q38" s="123"/>
      <c r="R38" s="12"/>
      <c r="S38" s="12"/>
      <c r="T38" s="13"/>
      <c r="V38" s="27"/>
    </row>
    <row r="39" spans="2:22" s="7" customFormat="1" ht="49.5" hidden="1" customHeight="1">
      <c r="B39" s="105"/>
      <c r="C39" s="107">
        <f t="shared" si="2"/>
        <v>33</v>
      </c>
      <c r="D39" s="116" t="s">
        <v>88</v>
      </c>
      <c r="E39" s="97"/>
      <c r="F39" s="97"/>
      <c r="G39" s="97"/>
      <c r="H39" s="150">
        <f t="shared" si="0"/>
        <v>0</v>
      </c>
      <c r="I39" s="151"/>
      <c r="J39" s="152"/>
      <c r="K39" s="153"/>
      <c r="L39" s="152"/>
      <c r="M39" s="154"/>
      <c r="N39" s="122"/>
      <c r="O39" s="122"/>
      <c r="P39" s="123"/>
      <c r="Q39" s="123"/>
      <c r="R39" s="12"/>
      <c r="S39" s="12"/>
      <c r="T39" s="13"/>
      <c r="V39" s="27"/>
    </row>
    <row r="40" spans="2:22" s="7" customFormat="1" ht="49.5" hidden="1" customHeight="1">
      <c r="B40" s="105"/>
      <c r="C40" s="107">
        <f t="shared" si="2"/>
        <v>34</v>
      </c>
      <c r="D40" s="116" t="s">
        <v>88</v>
      </c>
      <c r="E40" s="97"/>
      <c r="F40" s="97"/>
      <c r="G40" s="97"/>
      <c r="H40" s="150">
        <f t="shared" si="0"/>
        <v>0</v>
      </c>
      <c r="I40" s="151"/>
      <c r="J40" s="152"/>
      <c r="K40" s="153"/>
      <c r="L40" s="152"/>
      <c r="M40" s="154"/>
      <c r="N40" s="122"/>
      <c r="O40" s="122"/>
      <c r="P40" s="123"/>
      <c r="Q40" s="123"/>
      <c r="R40" s="12"/>
      <c r="S40" s="12"/>
      <c r="T40" s="13"/>
      <c r="V40" s="27"/>
    </row>
    <row r="41" spans="2:22" s="7" customFormat="1" ht="49.5" hidden="1" customHeight="1">
      <c r="B41" s="105"/>
      <c r="C41" s="107">
        <f t="shared" si="2"/>
        <v>35</v>
      </c>
      <c r="D41" s="116" t="s">
        <v>88</v>
      </c>
      <c r="E41" s="97"/>
      <c r="F41" s="97"/>
      <c r="G41" s="97"/>
      <c r="H41" s="150">
        <f t="shared" si="0"/>
        <v>0</v>
      </c>
      <c r="I41" s="151"/>
      <c r="J41" s="152"/>
      <c r="K41" s="153"/>
      <c r="L41" s="152"/>
      <c r="M41" s="154"/>
      <c r="N41" s="122"/>
      <c r="O41" s="122"/>
      <c r="P41" s="123"/>
      <c r="Q41" s="123"/>
      <c r="R41" s="12"/>
      <c r="S41" s="12"/>
      <c r="T41" s="13"/>
      <c r="V41" s="27"/>
    </row>
    <row r="42" spans="2:22" s="7" customFormat="1" ht="49.5" hidden="1" customHeight="1">
      <c r="B42" s="105"/>
      <c r="C42" s="107">
        <f t="shared" si="2"/>
        <v>36</v>
      </c>
      <c r="D42" s="116" t="s">
        <v>88</v>
      </c>
      <c r="E42" s="97"/>
      <c r="F42" s="97"/>
      <c r="G42" s="97"/>
      <c r="H42" s="150">
        <f t="shared" si="0"/>
        <v>0</v>
      </c>
      <c r="I42" s="151"/>
      <c r="J42" s="152"/>
      <c r="K42" s="153"/>
      <c r="L42" s="152"/>
      <c r="M42" s="154"/>
      <c r="N42" s="122"/>
      <c r="O42" s="122"/>
      <c r="P42" s="123"/>
      <c r="Q42" s="123"/>
      <c r="R42" s="12"/>
      <c r="S42" s="12"/>
      <c r="T42" s="13"/>
      <c r="V42" s="27"/>
    </row>
    <row r="43" spans="2:22" s="7" customFormat="1" ht="49.5" hidden="1" customHeight="1">
      <c r="B43" s="105"/>
      <c r="C43" s="107">
        <f t="shared" si="2"/>
        <v>37</v>
      </c>
      <c r="D43" s="116" t="s">
        <v>88</v>
      </c>
      <c r="E43" s="97"/>
      <c r="F43" s="97"/>
      <c r="G43" s="97"/>
      <c r="H43" s="150">
        <f t="shared" si="0"/>
        <v>0</v>
      </c>
      <c r="I43" s="151"/>
      <c r="J43" s="152"/>
      <c r="K43" s="153"/>
      <c r="L43" s="152"/>
      <c r="M43" s="154"/>
      <c r="N43" s="122"/>
      <c r="O43" s="122"/>
      <c r="P43" s="123"/>
      <c r="Q43" s="123"/>
      <c r="R43" s="12"/>
      <c r="S43" s="12"/>
      <c r="T43" s="13"/>
      <c r="V43" s="27"/>
    </row>
    <row r="44" spans="2:22" s="7" customFormat="1" ht="49.5" hidden="1" customHeight="1">
      <c r="B44" s="105"/>
      <c r="C44" s="107">
        <f t="shared" si="2"/>
        <v>38</v>
      </c>
      <c r="D44" s="116" t="s">
        <v>88</v>
      </c>
      <c r="E44" s="97"/>
      <c r="F44" s="97"/>
      <c r="G44" s="97"/>
      <c r="H44" s="150">
        <f t="shared" si="0"/>
        <v>0</v>
      </c>
      <c r="I44" s="151"/>
      <c r="J44" s="152"/>
      <c r="K44" s="153"/>
      <c r="L44" s="152"/>
      <c r="M44" s="154"/>
      <c r="N44" s="122"/>
      <c r="O44" s="122"/>
      <c r="P44" s="123"/>
      <c r="Q44" s="123"/>
      <c r="R44" s="12"/>
      <c r="S44" s="12"/>
      <c r="T44" s="13"/>
      <c r="V44" s="27"/>
    </row>
    <row r="45" spans="2:22" s="7" customFormat="1" ht="49.5" hidden="1" customHeight="1">
      <c r="B45" s="105"/>
      <c r="C45" s="107">
        <f t="shared" si="2"/>
        <v>39</v>
      </c>
      <c r="D45" s="116" t="s">
        <v>88</v>
      </c>
      <c r="E45" s="97"/>
      <c r="F45" s="97"/>
      <c r="G45" s="97"/>
      <c r="H45" s="150">
        <f t="shared" si="0"/>
        <v>0</v>
      </c>
      <c r="I45" s="151"/>
      <c r="J45" s="152"/>
      <c r="K45" s="153"/>
      <c r="L45" s="152"/>
      <c r="M45" s="154"/>
      <c r="N45" s="122"/>
      <c r="O45" s="122"/>
      <c r="P45" s="123"/>
      <c r="Q45" s="123"/>
      <c r="R45" s="12"/>
      <c r="S45" s="12"/>
      <c r="T45" s="13"/>
      <c r="V45" s="27"/>
    </row>
    <row r="46" spans="2:22" s="7" customFormat="1" ht="49.5" hidden="1" customHeight="1">
      <c r="B46" s="105"/>
      <c r="C46" s="107">
        <f t="shared" si="2"/>
        <v>40</v>
      </c>
      <c r="D46" s="116" t="s">
        <v>88</v>
      </c>
      <c r="E46" s="97"/>
      <c r="F46" s="97"/>
      <c r="G46" s="97"/>
      <c r="H46" s="150">
        <f t="shared" si="0"/>
        <v>0</v>
      </c>
      <c r="I46" s="151"/>
      <c r="J46" s="152"/>
      <c r="K46" s="153"/>
      <c r="L46" s="152"/>
      <c r="M46" s="154"/>
      <c r="N46" s="122"/>
      <c r="O46" s="122"/>
      <c r="P46" s="123"/>
      <c r="Q46" s="123"/>
      <c r="R46" s="12"/>
      <c r="S46" s="12"/>
      <c r="T46" s="13"/>
      <c r="V46" s="27"/>
    </row>
    <row r="47" spans="2:22" s="7" customFormat="1" ht="49.5" hidden="1" customHeight="1">
      <c r="B47" s="105"/>
      <c r="C47" s="107">
        <f t="shared" si="2"/>
        <v>41</v>
      </c>
      <c r="D47" s="116" t="s">
        <v>88</v>
      </c>
      <c r="E47" s="97"/>
      <c r="F47" s="97"/>
      <c r="G47" s="97"/>
      <c r="H47" s="150">
        <f t="shared" si="0"/>
        <v>0</v>
      </c>
      <c r="I47" s="151"/>
      <c r="J47" s="152"/>
      <c r="K47" s="153"/>
      <c r="L47" s="152"/>
      <c r="M47" s="154"/>
      <c r="N47" s="122"/>
      <c r="O47" s="122"/>
      <c r="P47" s="123"/>
      <c r="Q47" s="123"/>
      <c r="R47" s="12"/>
      <c r="S47" s="12"/>
      <c r="T47" s="13"/>
      <c r="V47" s="27"/>
    </row>
    <row r="48" spans="2:22" s="7" customFormat="1" ht="49.5" hidden="1" customHeight="1">
      <c r="B48" s="105"/>
      <c r="C48" s="107">
        <f t="shared" si="2"/>
        <v>42</v>
      </c>
      <c r="D48" s="116" t="s">
        <v>88</v>
      </c>
      <c r="E48" s="97"/>
      <c r="F48" s="97"/>
      <c r="G48" s="97"/>
      <c r="H48" s="150">
        <f t="shared" si="0"/>
        <v>0</v>
      </c>
      <c r="I48" s="151"/>
      <c r="J48" s="152"/>
      <c r="K48" s="153"/>
      <c r="L48" s="152"/>
      <c r="M48" s="154"/>
      <c r="N48" s="122"/>
      <c r="O48" s="122"/>
      <c r="P48" s="123"/>
      <c r="Q48" s="123"/>
      <c r="R48" s="12"/>
      <c r="S48" s="12"/>
      <c r="T48" s="13"/>
      <c r="V48" s="27"/>
    </row>
    <row r="49" spans="2:22" s="7" customFormat="1" ht="49.5" hidden="1" customHeight="1">
      <c r="B49" s="105"/>
      <c r="C49" s="107">
        <f t="shared" si="2"/>
        <v>43</v>
      </c>
      <c r="D49" s="116" t="s">
        <v>88</v>
      </c>
      <c r="E49" s="97"/>
      <c r="F49" s="97"/>
      <c r="G49" s="97"/>
      <c r="H49" s="150">
        <f t="shared" si="0"/>
        <v>0</v>
      </c>
      <c r="I49" s="151"/>
      <c r="J49" s="152"/>
      <c r="K49" s="153"/>
      <c r="L49" s="152"/>
      <c r="M49" s="154"/>
      <c r="N49" s="122"/>
      <c r="O49" s="122"/>
      <c r="P49" s="123"/>
      <c r="Q49" s="123"/>
      <c r="R49" s="12"/>
      <c r="S49" s="12"/>
      <c r="T49" s="13"/>
      <c r="V49" s="27"/>
    </row>
    <row r="50" spans="2:22" s="7" customFormat="1" ht="49.5" hidden="1" customHeight="1">
      <c r="B50" s="105"/>
      <c r="C50" s="107">
        <f t="shared" si="2"/>
        <v>44</v>
      </c>
      <c r="D50" s="116" t="s">
        <v>88</v>
      </c>
      <c r="E50" s="97"/>
      <c r="F50" s="97"/>
      <c r="G50" s="97"/>
      <c r="H50" s="150">
        <f t="shared" si="0"/>
        <v>0</v>
      </c>
      <c r="I50" s="151"/>
      <c r="J50" s="152"/>
      <c r="K50" s="153"/>
      <c r="L50" s="152"/>
      <c r="M50" s="154"/>
      <c r="N50" s="122"/>
      <c r="O50" s="122"/>
      <c r="P50" s="123"/>
      <c r="Q50" s="123"/>
      <c r="R50" s="12"/>
      <c r="S50" s="12"/>
      <c r="T50" s="13"/>
      <c r="V50" s="27"/>
    </row>
    <row r="51" spans="2:22" s="7" customFormat="1" ht="49.5" hidden="1" customHeight="1">
      <c r="B51" s="105"/>
      <c r="C51" s="107">
        <f t="shared" si="2"/>
        <v>45</v>
      </c>
      <c r="D51" s="116" t="s">
        <v>88</v>
      </c>
      <c r="E51" s="97"/>
      <c r="F51" s="97"/>
      <c r="G51" s="97"/>
      <c r="H51" s="150">
        <f t="shared" si="0"/>
        <v>0</v>
      </c>
      <c r="I51" s="151"/>
      <c r="J51" s="152"/>
      <c r="K51" s="153"/>
      <c r="L51" s="152"/>
      <c r="M51" s="154"/>
      <c r="N51" s="122"/>
      <c r="O51" s="122"/>
      <c r="P51" s="123"/>
      <c r="Q51" s="123"/>
      <c r="R51" s="12"/>
      <c r="S51" s="12"/>
      <c r="T51" s="13"/>
      <c r="V51" s="27"/>
    </row>
    <row r="52" spans="2:22" s="7" customFormat="1" ht="49.5" hidden="1" customHeight="1">
      <c r="B52" s="105"/>
      <c r="C52" s="107">
        <f t="shared" si="2"/>
        <v>46</v>
      </c>
      <c r="D52" s="116" t="s">
        <v>88</v>
      </c>
      <c r="E52" s="97"/>
      <c r="F52" s="97"/>
      <c r="G52" s="97"/>
      <c r="H52" s="150">
        <f t="shared" si="0"/>
        <v>0</v>
      </c>
      <c r="I52" s="151"/>
      <c r="J52" s="152"/>
      <c r="K52" s="153"/>
      <c r="L52" s="152"/>
      <c r="M52" s="154"/>
      <c r="N52" s="122"/>
      <c r="O52" s="122"/>
      <c r="P52" s="123"/>
      <c r="Q52" s="123"/>
      <c r="R52" s="12"/>
      <c r="S52" s="12"/>
      <c r="T52" s="13"/>
      <c r="V52" s="27"/>
    </row>
    <row r="53" spans="2:22" s="7" customFormat="1" ht="49.5" hidden="1" customHeight="1">
      <c r="B53" s="105"/>
      <c r="C53" s="107">
        <f t="shared" si="2"/>
        <v>47</v>
      </c>
      <c r="D53" s="116" t="s">
        <v>88</v>
      </c>
      <c r="E53" s="97"/>
      <c r="F53" s="97"/>
      <c r="G53" s="97"/>
      <c r="H53" s="150">
        <f t="shared" si="0"/>
        <v>0</v>
      </c>
      <c r="I53" s="151"/>
      <c r="J53" s="152"/>
      <c r="K53" s="153"/>
      <c r="L53" s="152"/>
      <c r="M53" s="154"/>
      <c r="N53" s="122"/>
      <c r="O53" s="122"/>
      <c r="P53" s="123"/>
      <c r="Q53" s="123"/>
      <c r="R53" s="12"/>
      <c r="S53" s="12"/>
      <c r="T53" s="13"/>
      <c r="V53" s="27"/>
    </row>
    <row r="54" spans="2:22" s="7" customFormat="1" ht="49.5" hidden="1" customHeight="1">
      <c r="B54" s="105"/>
      <c r="C54" s="107">
        <f t="shared" si="2"/>
        <v>48</v>
      </c>
      <c r="D54" s="116" t="s">
        <v>88</v>
      </c>
      <c r="E54" s="97"/>
      <c r="F54" s="97"/>
      <c r="G54" s="97"/>
      <c r="H54" s="150">
        <f t="shared" si="0"/>
        <v>0</v>
      </c>
      <c r="I54" s="151"/>
      <c r="J54" s="152"/>
      <c r="K54" s="153"/>
      <c r="L54" s="152"/>
      <c r="M54" s="154"/>
      <c r="N54" s="122"/>
      <c r="O54" s="122"/>
      <c r="P54" s="123"/>
      <c r="Q54" s="123"/>
      <c r="R54" s="12"/>
      <c r="S54" s="12"/>
      <c r="T54" s="13"/>
      <c r="V54" s="27"/>
    </row>
    <row r="55" spans="2:22" s="7" customFormat="1" ht="49.5" hidden="1" customHeight="1">
      <c r="B55" s="105"/>
      <c r="C55" s="107">
        <f t="shared" si="2"/>
        <v>49</v>
      </c>
      <c r="D55" s="116" t="s">
        <v>88</v>
      </c>
      <c r="E55" s="97"/>
      <c r="F55" s="97"/>
      <c r="G55" s="97"/>
      <c r="H55" s="150">
        <f t="shared" si="0"/>
        <v>0</v>
      </c>
      <c r="I55" s="151"/>
      <c r="J55" s="152"/>
      <c r="K55" s="153"/>
      <c r="L55" s="152"/>
      <c r="M55" s="154"/>
      <c r="N55" s="122"/>
      <c r="O55" s="122"/>
      <c r="P55" s="123"/>
      <c r="Q55" s="123"/>
      <c r="R55" s="12"/>
      <c r="S55" s="12"/>
      <c r="T55" s="13"/>
      <c r="V55" s="27"/>
    </row>
    <row r="56" spans="2:22" s="7" customFormat="1" ht="49.5" hidden="1" customHeight="1">
      <c r="B56" s="105"/>
      <c r="C56" s="107">
        <f t="shared" si="2"/>
        <v>50</v>
      </c>
      <c r="D56" s="116" t="s">
        <v>88</v>
      </c>
      <c r="E56" s="97"/>
      <c r="F56" s="97"/>
      <c r="G56" s="97"/>
      <c r="H56" s="150">
        <f t="shared" si="0"/>
        <v>0</v>
      </c>
      <c r="I56" s="151"/>
      <c r="J56" s="152"/>
      <c r="K56" s="153"/>
      <c r="L56" s="152"/>
      <c r="M56" s="154"/>
      <c r="N56" s="122"/>
      <c r="O56" s="122"/>
      <c r="P56" s="123"/>
      <c r="Q56" s="123"/>
      <c r="R56" s="12"/>
      <c r="S56" s="12"/>
      <c r="T56" s="13"/>
      <c r="V56" s="27"/>
    </row>
    <row r="57" spans="2:22" s="7" customFormat="1" ht="49.5" hidden="1" customHeight="1">
      <c r="B57" s="105" t="s">
        <v>92</v>
      </c>
      <c r="C57" s="107">
        <f t="shared" si="2"/>
        <v>51</v>
      </c>
      <c r="D57" s="116" t="s">
        <v>88</v>
      </c>
      <c r="E57" s="97"/>
      <c r="F57" s="97"/>
      <c r="G57" s="97"/>
      <c r="H57" s="150">
        <f t="shared" si="0"/>
        <v>0</v>
      </c>
      <c r="I57" s="151"/>
      <c r="J57" s="152"/>
      <c r="K57" s="153"/>
      <c r="L57" s="152"/>
      <c r="M57" s="154"/>
      <c r="N57" s="122"/>
      <c r="O57" s="122"/>
      <c r="P57" s="123"/>
      <c r="Q57" s="185"/>
      <c r="R57" s="12"/>
      <c r="S57" s="12"/>
      <c r="T57" s="13"/>
      <c r="V57" s="27"/>
    </row>
    <row r="58" spans="2:22" s="7" customFormat="1" ht="49.5" hidden="1" customHeight="1">
      <c r="B58" s="105" t="s">
        <v>92</v>
      </c>
      <c r="C58" s="107">
        <f t="shared" si="1"/>
        <v>52</v>
      </c>
      <c r="D58" s="116" t="s">
        <v>88</v>
      </c>
      <c r="E58" s="97"/>
      <c r="F58" s="97"/>
      <c r="G58" s="97"/>
      <c r="H58" s="150">
        <f t="shared" si="0"/>
        <v>0</v>
      </c>
      <c r="I58" s="151"/>
      <c r="J58" s="152"/>
      <c r="K58" s="153"/>
      <c r="L58" s="152"/>
      <c r="M58" s="154"/>
      <c r="N58" s="122"/>
      <c r="O58" s="122"/>
      <c r="P58" s="123"/>
      <c r="Q58" s="185"/>
      <c r="R58" s="12"/>
      <c r="S58" s="12"/>
      <c r="T58" s="13"/>
      <c r="V58" s="27"/>
    </row>
    <row r="59" spans="2:22" s="7" customFormat="1" ht="49.5" hidden="1" customHeight="1">
      <c r="B59" s="105" t="s">
        <v>92</v>
      </c>
      <c r="C59" s="107">
        <f t="shared" si="1"/>
        <v>53</v>
      </c>
      <c r="D59" s="116" t="s">
        <v>88</v>
      </c>
      <c r="E59" s="97"/>
      <c r="F59" s="97"/>
      <c r="G59" s="97"/>
      <c r="H59" s="150">
        <f t="shared" si="0"/>
        <v>0</v>
      </c>
      <c r="I59" s="151"/>
      <c r="J59" s="152"/>
      <c r="K59" s="153"/>
      <c r="L59" s="152"/>
      <c r="M59" s="154"/>
      <c r="N59" s="122"/>
      <c r="O59" s="122"/>
      <c r="P59" s="123"/>
      <c r="Q59" s="185"/>
      <c r="R59" s="12"/>
      <c r="S59" s="12"/>
      <c r="T59" s="13"/>
      <c r="V59" s="27"/>
    </row>
    <row r="60" spans="2:22" s="7" customFormat="1" ht="49.5" hidden="1" customHeight="1">
      <c r="B60" s="105" t="s">
        <v>92</v>
      </c>
      <c r="C60" s="107">
        <f t="shared" si="1"/>
        <v>54</v>
      </c>
      <c r="D60" s="116" t="s">
        <v>88</v>
      </c>
      <c r="E60" s="97"/>
      <c r="F60" s="97"/>
      <c r="G60" s="97"/>
      <c r="H60" s="150">
        <f t="shared" si="0"/>
        <v>0</v>
      </c>
      <c r="I60" s="151"/>
      <c r="J60" s="152"/>
      <c r="K60" s="153"/>
      <c r="L60" s="152"/>
      <c r="M60" s="154"/>
      <c r="N60" s="122"/>
      <c r="O60" s="122"/>
      <c r="P60" s="123"/>
      <c r="Q60" s="185"/>
      <c r="R60" s="10"/>
      <c r="S60" s="10"/>
      <c r="T60" s="11"/>
      <c r="V60" s="27"/>
    </row>
    <row r="61" spans="2:22" s="7" customFormat="1" ht="49.5" hidden="1" customHeight="1">
      <c r="B61" s="105" t="s">
        <v>92</v>
      </c>
      <c r="C61" s="107">
        <f t="shared" si="1"/>
        <v>55</v>
      </c>
      <c r="D61" s="116" t="s">
        <v>88</v>
      </c>
      <c r="E61" s="97"/>
      <c r="F61" s="97"/>
      <c r="G61" s="97"/>
      <c r="H61" s="150">
        <f t="shared" si="0"/>
        <v>0</v>
      </c>
      <c r="I61" s="151"/>
      <c r="J61" s="152"/>
      <c r="K61" s="153"/>
      <c r="L61" s="152"/>
      <c r="M61" s="154"/>
      <c r="N61" s="122"/>
      <c r="O61" s="122"/>
      <c r="P61" s="123"/>
      <c r="Q61" s="185"/>
      <c r="R61" s="10"/>
      <c r="S61" s="10"/>
      <c r="T61" s="11"/>
      <c r="V61" s="27"/>
    </row>
    <row r="62" spans="2:22" s="7" customFormat="1" ht="49.5" hidden="1" customHeight="1">
      <c r="B62" s="105" t="s">
        <v>92</v>
      </c>
      <c r="C62" s="107">
        <f t="shared" si="1"/>
        <v>56</v>
      </c>
      <c r="D62" s="116" t="s">
        <v>88</v>
      </c>
      <c r="E62" s="97"/>
      <c r="F62" s="97"/>
      <c r="G62" s="97"/>
      <c r="H62" s="150">
        <f t="shared" si="0"/>
        <v>0</v>
      </c>
      <c r="I62" s="151"/>
      <c r="J62" s="152"/>
      <c r="K62" s="153"/>
      <c r="L62" s="152"/>
      <c r="M62" s="154"/>
      <c r="N62" s="122"/>
      <c r="O62" s="122"/>
      <c r="P62" s="123"/>
      <c r="Q62" s="185"/>
      <c r="R62" s="12"/>
      <c r="S62" s="12"/>
      <c r="T62" s="13"/>
      <c r="V62" s="27"/>
    </row>
    <row r="63" spans="2:22" s="7" customFormat="1" ht="49.5" hidden="1" customHeight="1">
      <c r="B63" s="105" t="s">
        <v>92</v>
      </c>
      <c r="C63" s="107">
        <f t="shared" si="1"/>
        <v>57</v>
      </c>
      <c r="D63" s="116" t="s">
        <v>88</v>
      </c>
      <c r="E63" s="97"/>
      <c r="F63" s="97"/>
      <c r="G63" s="97"/>
      <c r="H63" s="150">
        <f t="shared" si="0"/>
        <v>0</v>
      </c>
      <c r="I63" s="151"/>
      <c r="J63" s="152"/>
      <c r="K63" s="153"/>
      <c r="L63" s="152"/>
      <c r="M63" s="154"/>
      <c r="N63" s="122"/>
      <c r="O63" s="122"/>
      <c r="P63" s="123"/>
      <c r="Q63" s="185"/>
      <c r="R63" s="12"/>
      <c r="S63" s="12"/>
      <c r="T63" s="13"/>
      <c r="V63" s="27"/>
    </row>
    <row r="64" spans="2:22" s="7" customFormat="1" ht="49.5" hidden="1" customHeight="1">
      <c r="B64" s="105" t="s">
        <v>92</v>
      </c>
      <c r="C64" s="107">
        <f t="shared" si="1"/>
        <v>58</v>
      </c>
      <c r="D64" s="116" t="s">
        <v>88</v>
      </c>
      <c r="E64" s="97"/>
      <c r="F64" s="97"/>
      <c r="G64" s="97"/>
      <c r="H64" s="150">
        <f t="shared" si="0"/>
        <v>0</v>
      </c>
      <c r="I64" s="151"/>
      <c r="J64" s="152"/>
      <c r="K64" s="153"/>
      <c r="L64" s="152"/>
      <c r="M64" s="154"/>
      <c r="N64" s="122"/>
      <c r="O64" s="122"/>
      <c r="P64" s="123"/>
      <c r="Q64" s="185"/>
      <c r="R64" s="12"/>
      <c r="S64" s="12"/>
      <c r="T64" s="13"/>
      <c r="V64" s="27"/>
    </row>
    <row r="65" spans="2:22" s="7" customFormat="1" ht="49.5" hidden="1" customHeight="1">
      <c r="B65" s="105" t="s">
        <v>92</v>
      </c>
      <c r="C65" s="107">
        <f t="shared" si="1"/>
        <v>59</v>
      </c>
      <c r="D65" s="116" t="s">
        <v>88</v>
      </c>
      <c r="E65" s="97"/>
      <c r="F65" s="97"/>
      <c r="G65" s="97"/>
      <c r="H65" s="150">
        <f t="shared" si="0"/>
        <v>0</v>
      </c>
      <c r="I65" s="151"/>
      <c r="J65" s="152"/>
      <c r="K65" s="153"/>
      <c r="L65" s="152"/>
      <c r="M65" s="154"/>
      <c r="N65" s="122"/>
      <c r="O65" s="122"/>
      <c r="P65" s="123"/>
      <c r="Q65" s="185"/>
      <c r="R65" s="12"/>
      <c r="S65" s="12"/>
      <c r="T65" s="13"/>
      <c r="V65" s="27"/>
    </row>
    <row r="66" spans="2:22" s="7" customFormat="1" ht="49.5" hidden="1" customHeight="1" thickBot="1">
      <c r="B66" s="106" t="s">
        <v>92</v>
      </c>
      <c r="C66" s="103">
        <f t="shared" si="1"/>
        <v>60</v>
      </c>
      <c r="D66" s="30" t="s">
        <v>88</v>
      </c>
      <c r="E66" s="99"/>
      <c r="F66" s="99"/>
      <c r="G66" s="99"/>
      <c r="H66" s="155">
        <f t="shared" si="0"/>
        <v>0</v>
      </c>
      <c r="I66" s="156"/>
      <c r="J66" s="157"/>
      <c r="K66" s="158"/>
      <c r="L66" s="159"/>
      <c r="M66" s="160"/>
      <c r="N66" s="124"/>
      <c r="O66" s="124"/>
      <c r="P66" s="125"/>
      <c r="Q66" s="186"/>
      <c r="R66" s="12"/>
      <c r="S66" s="12"/>
      <c r="T66" s="13"/>
      <c r="V66" s="27"/>
    </row>
    <row r="67" spans="2:22" s="7" customFormat="1" ht="49.5" customHeight="1" thickTop="1" thickBot="1">
      <c r="B67" s="17" t="s">
        <v>94</v>
      </c>
      <c r="C67" s="103"/>
      <c r="D67" s="30"/>
      <c r="E67" s="25"/>
      <c r="F67" s="25"/>
      <c r="G67" s="25"/>
      <c r="H67" s="161">
        <f>SUM(H7:H66)</f>
        <v>216000</v>
      </c>
      <c r="I67" s="162"/>
      <c r="J67" s="163"/>
      <c r="K67" s="163"/>
      <c r="L67" s="163"/>
      <c r="M67" s="163"/>
      <c r="N67" s="126"/>
      <c r="O67" s="126"/>
      <c r="P67" s="127"/>
      <c r="Q67" s="127"/>
      <c r="R67" s="8"/>
      <c r="S67" s="8"/>
      <c r="T67" s="9"/>
    </row>
    <row r="68" spans="2:22" s="7" customFormat="1" ht="49.5" customHeight="1" thickTop="1" thickBot="1">
      <c r="B68" s="101" t="s">
        <v>95</v>
      </c>
      <c r="C68" s="104">
        <v>1</v>
      </c>
      <c r="D68" s="29" t="s">
        <v>114</v>
      </c>
      <c r="E68" s="96"/>
      <c r="F68" s="96" t="s">
        <v>12</v>
      </c>
      <c r="G68" s="96"/>
      <c r="H68" s="144">
        <f t="shared" ref="H68:H127" si="3">IF(L68&lt;=0,I68*J68,I68*J68*L68)</f>
        <v>168000</v>
      </c>
      <c r="I68" s="145">
        <v>7000</v>
      </c>
      <c r="J68" s="146">
        <v>24</v>
      </c>
      <c r="K68" s="163"/>
      <c r="L68" s="148">
        <v>1</v>
      </c>
      <c r="M68" s="149" t="s">
        <v>90</v>
      </c>
      <c r="N68" s="120" t="s">
        <v>175</v>
      </c>
      <c r="O68" s="120"/>
      <c r="P68" s="123" t="s">
        <v>196</v>
      </c>
      <c r="Q68" s="123" t="s">
        <v>206</v>
      </c>
      <c r="R68" s="8"/>
      <c r="S68" s="8"/>
      <c r="T68" s="9"/>
      <c r="V68" s="27"/>
    </row>
    <row r="69" spans="2:22" s="7" customFormat="1" ht="49.5" hidden="1" customHeight="1" thickTop="1">
      <c r="B69" s="105" t="s">
        <v>96</v>
      </c>
      <c r="C69" s="107">
        <f>C68+1</f>
        <v>2</v>
      </c>
      <c r="D69" s="116" t="s">
        <v>114</v>
      </c>
      <c r="E69" s="97"/>
      <c r="F69" s="97"/>
      <c r="G69" s="97"/>
      <c r="H69" s="150">
        <f t="shared" si="3"/>
        <v>0</v>
      </c>
      <c r="I69" s="151"/>
      <c r="J69" s="152"/>
      <c r="K69" s="153"/>
      <c r="L69" s="152"/>
      <c r="M69" s="154"/>
      <c r="N69" s="122"/>
      <c r="O69" s="122"/>
      <c r="P69" s="123"/>
      <c r="Q69" s="123"/>
      <c r="R69" s="10"/>
      <c r="S69" s="10"/>
      <c r="T69" s="11"/>
      <c r="V69" s="27"/>
    </row>
    <row r="70" spans="2:22" s="7" customFormat="1" ht="49.5" hidden="1" customHeight="1">
      <c r="B70" s="105" t="s">
        <v>96</v>
      </c>
      <c r="C70" s="107">
        <f t="shared" ref="C70:C127" si="4">C69+1</f>
        <v>3</v>
      </c>
      <c r="D70" s="116" t="s">
        <v>114</v>
      </c>
      <c r="E70" s="97"/>
      <c r="F70" s="97"/>
      <c r="G70" s="97"/>
      <c r="H70" s="150">
        <f t="shared" si="3"/>
        <v>0</v>
      </c>
      <c r="I70" s="151"/>
      <c r="J70" s="152"/>
      <c r="K70" s="153"/>
      <c r="L70" s="152"/>
      <c r="M70" s="154"/>
      <c r="N70" s="122"/>
      <c r="O70" s="122"/>
      <c r="P70" s="123"/>
      <c r="Q70" s="123"/>
      <c r="R70" s="12"/>
      <c r="S70" s="12"/>
      <c r="T70" s="13"/>
      <c r="V70" s="27"/>
    </row>
    <row r="71" spans="2:22" s="7" customFormat="1" ht="49.5" hidden="1" customHeight="1">
      <c r="B71" s="105" t="s">
        <v>96</v>
      </c>
      <c r="C71" s="107">
        <f t="shared" si="4"/>
        <v>4</v>
      </c>
      <c r="D71" s="116" t="s">
        <v>114</v>
      </c>
      <c r="E71" s="97"/>
      <c r="F71" s="97"/>
      <c r="G71" s="97"/>
      <c r="H71" s="150">
        <f t="shared" si="3"/>
        <v>0</v>
      </c>
      <c r="I71" s="151"/>
      <c r="J71" s="152"/>
      <c r="K71" s="153"/>
      <c r="L71" s="152"/>
      <c r="M71" s="154"/>
      <c r="N71" s="122"/>
      <c r="O71" s="122"/>
      <c r="P71" s="123"/>
      <c r="Q71" s="123"/>
      <c r="R71" s="12"/>
      <c r="S71" s="12"/>
      <c r="T71" s="13"/>
      <c r="V71" s="27"/>
    </row>
    <row r="72" spans="2:22" s="7" customFormat="1" ht="49.5" hidden="1" customHeight="1">
      <c r="B72" s="105" t="s">
        <v>96</v>
      </c>
      <c r="C72" s="107">
        <f t="shared" si="4"/>
        <v>5</v>
      </c>
      <c r="D72" s="116" t="s">
        <v>114</v>
      </c>
      <c r="E72" s="97"/>
      <c r="F72" s="97"/>
      <c r="G72" s="97"/>
      <c r="H72" s="150">
        <f t="shared" si="3"/>
        <v>0</v>
      </c>
      <c r="I72" s="151"/>
      <c r="J72" s="152"/>
      <c r="K72" s="153"/>
      <c r="L72" s="152"/>
      <c r="M72" s="154"/>
      <c r="N72" s="122"/>
      <c r="O72" s="122"/>
      <c r="P72" s="123"/>
      <c r="Q72" s="123"/>
      <c r="R72" s="12"/>
      <c r="S72" s="12"/>
      <c r="T72" s="13"/>
      <c r="V72" s="27"/>
    </row>
    <row r="73" spans="2:22" s="7" customFormat="1" ht="49.5" hidden="1" customHeight="1">
      <c r="B73" s="105" t="s">
        <v>96</v>
      </c>
      <c r="C73" s="107">
        <f t="shared" si="4"/>
        <v>6</v>
      </c>
      <c r="D73" s="116" t="s">
        <v>114</v>
      </c>
      <c r="E73" s="97"/>
      <c r="F73" s="97"/>
      <c r="G73" s="97"/>
      <c r="H73" s="150">
        <f t="shared" si="3"/>
        <v>0</v>
      </c>
      <c r="I73" s="151"/>
      <c r="J73" s="152"/>
      <c r="K73" s="153"/>
      <c r="L73" s="152"/>
      <c r="M73" s="154"/>
      <c r="N73" s="122"/>
      <c r="O73" s="122"/>
      <c r="P73" s="123"/>
      <c r="Q73" s="123"/>
      <c r="R73" s="12"/>
      <c r="S73" s="12"/>
      <c r="T73" s="13"/>
      <c r="V73" s="27"/>
    </row>
    <row r="74" spans="2:22" s="7" customFormat="1" ht="49.5" hidden="1" customHeight="1">
      <c r="B74" s="105" t="s">
        <v>96</v>
      </c>
      <c r="C74" s="107">
        <f t="shared" si="4"/>
        <v>7</v>
      </c>
      <c r="D74" s="116" t="s">
        <v>114</v>
      </c>
      <c r="E74" s="97"/>
      <c r="F74" s="97"/>
      <c r="G74" s="97"/>
      <c r="H74" s="150">
        <f t="shared" si="3"/>
        <v>0</v>
      </c>
      <c r="I74" s="151"/>
      <c r="J74" s="152"/>
      <c r="K74" s="153"/>
      <c r="L74" s="152"/>
      <c r="M74" s="154"/>
      <c r="N74" s="122"/>
      <c r="O74" s="122"/>
      <c r="P74" s="123"/>
      <c r="Q74" s="123"/>
      <c r="R74" s="12"/>
      <c r="S74" s="12"/>
      <c r="T74" s="13"/>
      <c r="V74" s="27"/>
    </row>
    <row r="75" spans="2:22" s="7" customFormat="1" ht="49.5" hidden="1" customHeight="1">
      <c r="B75" s="105" t="s">
        <v>96</v>
      </c>
      <c r="C75" s="107">
        <f t="shared" si="4"/>
        <v>8</v>
      </c>
      <c r="D75" s="116" t="s">
        <v>114</v>
      </c>
      <c r="E75" s="97"/>
      <c r="F75" s="97"/>
      <c r="G75" s="97"/>
      <c r="H75" s="150">
        <f t="shared" si="3"/>
        <v>0</v>
      </c>
      <c r="I75" s="151"/>
      <c r="J75" s="152"/>
      <c r="K75" s="153"/>
      <c r="L75" s="152"/>
      <c r="M75" s="154"/>
      <c r="N75" s="122"/>
      <c r="O75" s="122"/>
      <c r="P75" s="123"/>
      <c r="Q75" s="123"/>
      <c r="R75" s="12"/>
      <c r="S75" s="12"/>
      <c r="T75" s="13"/>
      <c r="V75" s="27"/>
    </row>
    <row r="76" spans="2:22" s="7" customFormat="1" ht="49.5" hidden="1" customHeight="1">
      <c r="B76" s="105" t="s">
        <v>96</v>
      </c>
      <c r="C76" s="107">
        <f t="shared" si="4"/>
        <v>9</v>
      </c>
      <c r="D76" s="116" t="s">
        <v>114</v>
      </c>
      <c r="E76" s="97"/>
      <c r="F76" s="97"/>
      <c r="G76" s="97"/>
      <c r="H76" s="150">
        <f t="shared" si="3"/>
        <v>0</v>
      </c>
      <c r="I76" s="151"/>
      <c r="J76" s="152"/>
      <c r="K76" s="153"/>
      <c r="L76" s="152"/>
      <c r="M76" s="154"/>
      <c r="N76" s="122"/>
      <c r="O76" s="122"/>
      <c r="P76" s="123"/>
      <c r="Q76" s="123"/>
      <c r="R76" s="10"/>
      <c r="S76" s="10"/>
      <c r="T76" s="11"/>
      <c r="V76" s="27"/>
    </row>
    <row r="77" spans="2:22" s="7" customFormat="1" ht="49.5" hidden="1" customHeight="1">
      <c r="B77" s="105" t="s">
        <v>96</v>
      </c>
      <c r="C77" s="107">
        <f t="shared" si="4"/>
        <v>10</v>
      </c>
      <c r="D77" s="116" t="s">
        <v>114</v>
      </c>
      <c r="E77" s="97"/>
      <c r="F77" s="97"/>
      <c r="G77" s="97"/>
      <c r="H77" s="150">
        <f t="shared" si="3"/>
        <v>0</v>
      </c>
      <c r="I77" s="151"/>
      <c r="J77" s="152"/>
      <c r="K77" s="153"/>
      <c r="L77" s="152"/>
      <c r="M77" s="154"/>
      <c r="N77" s="122"/>
      <c r="O77" s="122"/>
      <c r="P77" s="123"/>
      <c r="Q77" s="123"/>
      <c r="R77" s="12"/>
      <c r="S77" s="12"/>
      <c r="T77" s="13"/>
      <c r="V77" s="27"/>
    </row>
    <row r="78" spans="2:22" s="7" customFormat="1" ht="49.5" hidden="1" customHeight="1">
      <c r="B78" s="105" t="s">
        <v>96</v>
      </c>
      <c r="C78" s="107">
        <f t="shared" si="4"/>
        <v>11</v>
      </c>
      <c r="D78" s="116" t="s">
        <v>114</v>
      </c>
      <c r="E78" s="97"/>
      <c r="F78" s="97"/>
      <c r="G78" s="97"/>
      <c r="H78" s="150">
        <f t="shared" si="3"/>
        <v>0</v>
      </c>
      <c r="I78" s="151"/>
      <c r="J78" s="152"/>
      <c r="K78" s="153"/>
      <c r="L78" s="152"/>
      <c r="M78" s="154"/>
      <c r="N78" s="122"/>
      <c r="O78" s="122"/>
      <c r="P78" s="123"/>
      <c r="Q78" s="123"/>
      <c r="R78" s="12"/>
      <c r="S78" s="12"/>
      <c r="T78" s="13"/>
      <c r="V78" s="27"/>
    </row>
    <row r="79" spans="2:22" s="7" customFormat="1" ht="49.5" hidden="1" customHeight="1">
      <c r="B79" s="105" t="s">
        <v>96</v>
      </c>
      <c r="C79" s="107">
        <f t="shared" si="4"/>
        <v>12</v>
      </c>
      <c r="D79" s="116" t="s">
        <v>114</v>
      </c>
      <c r="E79" s="97"/>
      <c r="F79" s="97"/>
      <c r="G79" s="97"/>
      <c r="H79" s="150">
        <f t="shared" si="3"/>
        <v>0</v>
      </c>
      <c r="I79" s="151"/>
      <c r="J79" s="152"/>
      <c r="K79" s="153"/>
      <c r="L79" s="152"/>
      <c r="M79" s="154"/>
      <c r="N79" s="122"/>
      <c r="O79" s="122"/>
      <c r="P79" s="123"/>
      <c r="Q79" s="123"/>
      <c r="R79" s="10"/>
      <c r="S79" s="10"/>
      <c r="T79" s="11"/>
      <c r="V79" s="27"/>
    </row>
    <row r="80" spans="2:22" s="7" customFormat="1" ht="49.5" hidden="1" customHeight="1">
      <c r="B80" s="105" t="s">
        <v>96</v>
      </c>
      <c r="C80" s="107">
        <f t="shared" si="4"/>
        <v>13</v>
      </c>
      <c r="D80" s="116" t="s">
        <v>114</v>
      </c>
      <c r="E80" s="97"/>
      <c r="F80" s="97"/>
      <c r="G80" s="97"/>
      <c r="H80" s="150">
        <f t="shared" si="3"/>
        <v>0</v>
      </c>
      <c r="I80" s="151"/>
      <c r="J80" s="152"/>
      <c r="K80" s="153"/>
      <c r="L80" s="152"/>
      <c r="M80" s="154"/>
      <c r="N80" s="122"/>
      <c r="O80" s="122"/>
      <c r="P80" s="123"/>
      <c r="Q80" s="123"/>
      <c r="R80" s="12"/>
      <c r="S80" s="12"/>
      <c r="T80" s="13"/>
      <c r="V80" s="27"/>
    </row>
    <row r="81" spans="2:22" s="7" customFormat="1" ht="49.5" hidden="1" customHeight="1">
      <c r="B81" s="105" t="s">
        <v>96</v>
      </c>
      <c r="C81" s="107">
        <f t="shared" si="4"/>
        <v>14</v>
      </c>
      <c r="D81" s="116" t="s">
        <v>114</v>
      </c>
      <c r="E81" s="97"/>
      <c r="F81" s="97"/>
      <c r="G81" s="97"/>
      <c r="H81" s="150">
        <f t="shared" si="3"/>
        <v>0</v>
      </c>
      <c r="I81" s="151"/>
      <c r="J81" s="152"/>
      <c r="K81" s="153"/>
      <c r="L81" s="152"/>
      <c r="M81" s="154"/>
      <c r="N81" s="122"/>
      <c r="O81" s="122"/>
      <c r="P81" s="123"/>
      <c r="Q81" s="123"/>
      <c r="R81" s="12"/>
      <c r="S81" s="12"/>
      <c r="T81" s="13"/>
      <c r="V81" s="27"/>
    </row>
    <row r="82" spans="2:22" s="7" customFormat="1" ht="49.5" hidden="1" customHeight="1">
      <c r="B82" s="105" t="s">
        <v>96</v>
      </c>
      <c r="C82" s="107">
        <f t="shared" si="4"/>
        <v>15</v>
      </c>
      <c r="D82" s="116" t="s">
        <v>114</v>
      </c>
      <c r="E82" s="97"/>
      <c r="F82" s="97"/>
      <c r="G82" s="97"/>
      <c r="H82" s="150">
        <f t="shared" si="3"/>
        <v>0</v>
      </c>
      <c r="I82" s="151"/>
      <c r="J82" s="152"/>
      <c r="K82" s="153"/>
      <c r="L82" s="152"/>
      <c r="M82" s="154"/>
      <c r="N82" s="122"/>
      <c r="O82" s="122"/>
      <c r="P82" s="123"/>
      <c r="Q82" s="123"/>
      <c r="R82" s="12"/>
      <c r="S82" s="12"/>
      <c r="T82" s="13"/>
      <c r="V82" s="27"/>
    </row>
    <row r="83" spans="2:22" s="7" customFormat="1" ht="49.5" hidden="1" customHeight="1">
      <c r="B83" s="105" t="s">
        <v>96</v>
      </c>
      <c r="C83" s="107">
        <f t="shared" si="4"/>
        <v>16</v>
      </c>
      <c r="D83" s="116" t="s">
        <v>114</v>
      </c>
      <c r="E83" s="97"/>
      <c r="F83" s="97"/>
      <c r="G83" s="97"/>
      <c r="H83" s="150">
        <f t="shared" si="3"/>
        <v>0</v>
      </c>
      <c r="I83" s="151"/>
      <c r="J83" s="152"/>
      <c r="K83" s="153"/>
      <c r="L83" s="152"/>
      <c r="M83" s="154"/>
      <c r="N83" s="122"/>
      <c r="O83" s="122"/>
      <c r="P83" s="123"/>
      <c r="Q83" s="123"/>
      <c r="R83" s="12"/>
      <c r="S83" s="12"/>
      <c r="T83" s="13"/>
      <c r="V83" s="27"/>
    </row>
    <row r="84" spans="2:22" s="7" customFormat="1" ht="49.5" hidden="1" customHeight="1">
      <c r="B84" s="105" t="s">
        <v>96</v>
      </c>
      <c r="C84" s="107">
        <f t="shared" si="4"/>
        <v>17</v>
      </c>
      <c r="D84" s="116" t="s">
        <v>114</v>
      </c>
      <c r="E84" s="97"/>
      <c r="F84" s="97"/>
      <c r="G84" s="97"/>
      <c r="H84" s="150">
        <f t="shared" si="3"/>
        <v>0</v>
      </c>
      <c r="I84" s="151"/>
      <c r="J84" s="152"/>
      <c r="K84" s="153"/>
      <c r="L84" s="152"/>
      <c r="M84" s="154"/>
      <c r="N84" s="122"/>
      <c r="O84" s="122"/>
      <c r="P84" s="123"/>
      <c r="Q84" s="123"/>
      <c r="R84" s="12"/>
      <c r="S84" s="12"/>
      <c r="T84" s="13"/>
      <c r="V84" s="27"/>
    </row>
    <row r="85" spans="2:22" s="7" customFormat="1" ht="49.5" hidden="1" customHeight="1">
      <c r="B85" s="105" t="s">
        <v>96</v>
      </c>
      <c r="C85" s="107">
        <f t="shared" si="4"/>
        <v>18</v>
      </c>
      <c r="D85" s="116" t="s">
        <v>114</v>
      </c>
      <c r="E85" s="97"/>
      <c r="F85" s="97"/>
      <c r="G85" s="97"/>
      <c r="H85" s="150">
        <f t="shared" si="3"/>
        <v>0</v>
      </c>
      <c r="I85" s="151"/>
      <c r="J85" s="152"/>
      <c r="K85" s="153"/>
      <c r="L85" s="152"/>
      <c r="M85" s="154"/>
      <c r="N85" s="122"/>
      <c r="O85" s="122"/>
      <c r="P85" s="123"/>
      <c r="Q85" s="123"/>
      <c r="R85" s="12"/>
      <c r="S85" s="12"/>
      <c r="T85" s="13"/>
      <c r="V85" s="27"/>
    </row>
    <row r="86" spans="2:22" s="7" customFormat="1" ht="49.5" hidden="1" customHeight="1">
      <c r="B86" s="105" t="s">
        <v>96</v>
      </c>
      <c r="C86" s="107">
        <f t="shared" si="4"/>
        <v>19</v>
      </c>
      <c r="D86" s="116" t="s">
        <v>114</v>
      </c>
      <c r="E86" s="97"/>
      <c r="F86" s="97"/>
      <c r="G86" s="97"/>
      <c r="H86" s="150">
        <f t="shared" si="3"/>
        <v>0</v>
      </c>
      <c r="I86" s="151"/>
      <c r="J86" s="152"/>
      <c r="K86" s="153"/>
      <c r="L86" s="152"/>
      <c r="M86" s="154"/>
      <c r="N86" s="122"/>
      <c r="O86" s="122"/>
      <c r="P86" s="123"/>
      <c r="Q86" s="123"/>
      <c r="R86" s="10"/>
      <c r="S86" s="10"/>
      <c r="T86" s="11"/>
      <c r="V86" s="27"/>
    </row>
    <row r="87" spans="2:22" s="7" customFormat="1" ht="49.5" hidden="1" customHeight="1">
      <c r="B87" s="105" t="s">
        <v>96</v>
      </c>
      <c r="C87" s="107">
        <f t="shared" si="4"/>
        <v>20</v>
      </c>
      <c r="D87" s="116" t="s">
        <v>114</v>
      </c>
      <c r="E87" s="97"/>
      <c r="F87" s="97"/>
      <c r="G87" s="97"/>
      <c r="H87" s="150">
        <f>IF(L87&lt;=0,I87*J87,I87*J87*L87)</f>
        <v>0</v>
      </c>
      <c r="I87" s="151"/>
      <c r="J87" s="152"/>
      <c r="K87" s="153"/>
      <c r="L87" s="152"/>
      <c r="M87" s="154"/>
      <c r="N87" s="122"/>
      <c r="O87" s="122"/>
      <c r="P87" s="123"/>
      <c r="Q87" s="123"/>
      <c r="R87" s="12"/>
      <c r="S87" s="12"/>
      <c r="T87" s="13"/>
      <c r="V87" s="27"/>
    </row>
    <row r="88" spans="2:22" s="7" customFormat="1" ht="49.5" hidden="1" customHeight="1">
      <c r="B88" s="105"/>
      <c r="C88" s="107">
        <f t="shared" si="4"/>
        <v>21</v>
      </c>
      <c r="D88" s="116" t="s">
        <v>114</v>
      </c>
      <c r="E88" s="97"/>
      <c r="F88" s="97"/>
      <c r="G88" s="97"/>
      <c r="H88" s="150">
        <f t="shared" ref="H88:H118" si="5">IF(L88&lt;=0,I88*J88,I88*J88*L88)</f>
        <v>0</v>
      </c>
      <c r="I88" s="151"/>
      <c r="J88" s="152"/>
      <c r="K88" s="153"/>
      <c r="L88" s="152"/>
      <c r="M88" s="154"/>
      <c r="N88" s="122"/>
      <c r="O88" s="122"/>
      <c r="P88" s="123"/>
      <c r="Q88" s="123"/>
      <c r="R88" s="12"/>
      <c r="S88" s="12"/>
      <c r="T88" s="13"/>
      <c r="V88" s="27"/>
    </row>
    <row r="89" spans="2:22" s="7" customFormat="1" ht="49.5" hidden="1" customHeight="1">
      <c r="B89" s="105"/>
      <c r="C89" s="107">
        <f t="shared" si="4"/>
        <v>22</v>
      </c>
      <c r="D89" s="116" t="s">
        <v>114</v>
      </c>
      <c r="E89" s="97"/>
      <c r="F89" s="97"/>
      <c r="G89" s="97"/>
      <c r="H89" s="150">
        <f t="shared" si="5"/>
        <v>0</v>
      </c>
      <c r="I89" s="151"/>
      <c r="J89" s="152"/>
      <c r="K89" s="153"/>
      <c r="L89" s="152"/>
      <c r="M89" s="154"/>
      <c r="N89" s="122"/>
      <c r="O89" s="122"/>
      <c r="P89" s="123"/>
      <c r="Q89" s="123"/>
      <c r="R89" s="12"/>
      <c r="S89" s="12"/>
      <c r="T89" s="13"/>
      <c r="V89" s="27"/>
    </row>
    <row r="90" spans="2:22" s="7" customFormat="1" ht="49.5" hidden="1" customHeight="1">
      <c r="B90" s="105"/>
      <c r="C90" s="107">
        <f t="shared" si="4"/>
        <v>23</v>
      </c>
      <c r="D90" s="116" t="s">
        <v>114</v>
      </c>
      <c r="E90" s="97"/>
      <c r="F90" s="97"/>
      <c r="G90" s="97"/>
      <c r="H90" s="150">
        <f t="shared" si="5"/>
        <v>0</v>
      </c>
      <c r="I90" s="151"/>
      <c r="J90" s="152"/>
      <c r="K90" s="153"/>
      <c r="L90" s="152"/>
      <c r="M90" s="154"/>
      <c r="N90" s="122"/>
      <c r="O90" s="122"/>
      <c r="P90" s="123"/>
      <c r="Q90" s="123"/>
      <c r="R90" s="12"/>
      <c r="S90" s="12"/>
      <c r="T90" s="13"/>
      <c r="V90" s="27"/>
    </row>
    <row r="91" spans="2:22" s="7" customFormat="1" ht="49.5" hidden="1" customHeight="1">
      <c r="B91" s="105"/>
      <c r="C91" s="107">
        <f t="shared" si="4"/>
        <v>24</v>
      </c>
      <c r="D91" s="116" t="s">
        <v>114</v>
      </c>
      <c r="E91" s="97"/>
      <c r="F91" s="97"/>
      <c r="G91" s="97"/>
      <c r="H91" s="150">
        <f t="shared" si="5"/>
        <v>0</v>
      </c>
      <c r="I91" s="151"/>
      <c r="J91" s="152"/>
      <c r="K91" s="153"/>
      <c r="L91" s="152"/>
      <c r="M91" s="154"/>
      <c r="N91" s="122"/>
      <c r="O91" s="122"/>
      <c r="P91" s="123"/>
      <c r="Q91" s="123"/>
      <c r="R91" s="12"/>
      <c r="S91" s="12"/>
      <c r="T91" s="13"/>
      <c r="V91" s="27"/>
    </row>
    <row r="92" spans="2:22" s="7" customFormat="1" ht="49.5" hidden="1" customHeight="1">
      <c r="B92" s="105"/>
      <c r="C92" s="107">
        <f t="shared" si="4"/>
        <v>25</v>
      </c>
      <c r="D92" s="116" t="s">
        <v>114</v>
      </c>
      <c r="E92" s="97"/>
      <c r="F92" s="97"/>
      <c r="G92" s="97"/>
      <c r="H92" s="150">
        <f t="shared" si="5"/>
        <v>0</v>
      </c>
      <c r="I92" s="151"/>
      <c r="J92" s="152"/>
      <c r="K92" s="153"/>
      <c r="L92" s="152"/>
      <c r="M92" s="154"/>
      <c r="N92" s="122"/>
      <c r="O92" s="122"/>
      <c r="P92" s="123"/>
      <c r="Q92" s="123"/>
      <c r="R92" s="12"/>
      <c r="S92" s="12"/>
      <c r="T92" s="13"/>
      <c r="V92" s="27"/>
    </row>
    <row r="93" spans="2:22" s="7" customFormat="1" ht="49.5" hidden="1" customHeight="1">
      <c r="B93" s="105"/>
      <c r="C93" s="107">
        <f t="shared" si="4"/>
        <v>26</v>
      </c>
      <c r="D93" s="116" t="s">
        <v>114</v>
      </c>
      <c r="E93" s="97"/>
      <c r="F93" s="97"/>
      <c r="G93" s="97"/>
      <c r="H93" s="150">
        <f t="shared" si="5"/>
        <v>0</v>
      </c>
      <c r="I93" s="151"/>
      <c r="J93" s="152"/>
      <c r="K93" s="153"/>
      <c r="L93" s="152"/>
      <c r="M93" s="154"/>
      <c r="N93" s="122"/>
      <c r="O93" s="122"/>
      <c r="P93" s="123"/>
      <c r="Q93" s="123"/>
      <c r="R93" s="12"/>
      <c r="S93" s="12"/>
      <c r="T93" s="13"/>
      <c r="V93" s="27"/>
    </row>
    <row r="94" spans="2:22" s="7" customFormat="1" ht="49.5" hidden="1" customHeight="1">
      <c r="B94" s="105"/>
      <c r="C94" s="107">
        <f t="shared" si="4"/>
        <v>27</v>
      </c>
      <c r="D94" s="116" t="s">
        <v>114</v>
      </c>
      <c r="E94" s="97"/>
      <c r="F94" s="97"/>
      <c r="G94" s="97"/>
      <c r="H94" s="150">
        <f t="shared" si="5"/>
        <v>0</v>
      </c>
      <c r="I94" s="151"/>
      <c r="J94" s="152"/>
      <c r="K94" s="153"/>
      <c r="L94" s="152"/>
      <c r="M94" s="154"/>
      <c r="N94" s="122"/>
      <c r="O94" s="122"/>
      <c r="P94" s="123"/>
      <c r="Q94" s="123"/>
      <c r="R94" s="12"/>
      <c r="S94" s="12"/>
      <c r="T94" s="13"/>
      <c r="V94" s="27"/>
    </row>
    <row r="95" spans="2:22" s="7" customFormat="1" ht="49.5" hidden="1" customHeight="1">
      <c r="B95" s="105"/>
      <c r="C95" s="107">
        <f t="shared" si="4"/>
        <v>28</v>
      </c>
      <c r="D95" s="116" t="s">
        <v>114</v>
      </c>
      <c r="E95" s="97"/>
      <c r="F95" s="97"/>
      <c r="G95" s="97"/>
      <c r="H95" s="150">
        <f t="shared" si="5"/>
        <v>0</v>
      </c>
      <c r="I95" s="151"/>
      <c r="J95" s="152"/>
      <c r="K95" s="153"/>
      <c r="L95" s="152"/>
      <c r="M95" s="154"/>
      <c r="N95" s="122"/>
      <c r="O95" s="122"/>
      <c r="P95" s="123"/>
      <c r="Q95" s="123"/>
      <c r="R95" s="12"/>
      <c r="S95" s="12"/>
      <c r="T95" s="13"/>
      <c r="V95" s="27"/>
    </row>
    <row r="96" spans="2:22" s="7" customFormat="1" ht="49.5" hidden="1" customHeight="1">
      <c r="B96" s="105"/>
      <c r="C96" s="107">
        <f t="shared" si="4"/>
        <v>29</v>
      </c>
      <c r="D96" s="116" t="s">
        <v>114</v>
      </c>
      <c r="E96" s="97"/>
      <c r="F96" s="97"/>
      <c r="G96" s="97"/>
      <c r="H96" s="150">
        <f t="shared" si="5"/>
        <v>0</v>
      </c>
      <c r="I96" s="151"/>
      <c r="J96" s="152"/>
      <c r="K96" s="153"/>
      <c r="L96" s="152"/>
      <c r="M96" s="154"/>
      <c r="N96" s="122"/>
      <c r="O96" s="122"/>
      <c r="P96" s="123"/>
      <c r="Q96" s="123"/>
      <c r="R96" s="12"/>
      <c r="S96" s="12"/>
      <c r="T96" s="13"/>
      <c r="V96" s="27"/>
    </row>
    <row r="97" spans="2:22" s="7" customFormat="1" ht="49.5" hidden="1" customHeight="1">
      <c r="B97" s="105"/>
      <c r="C97" s="107">
        <f t="shared" si="4"/>
        <v>30</v>
      </c>
      <c r="D97" s="116" t="s">
        <v>114</v>
      </c>
      <c r="E97" s="97"/>
      <c r="F97" s="97"/>
      <c r="G97" s="97"/>
      <c r="H97" s="150">
        <f t="shared" si="5"/>
        <v>0</v>
      </c>
      <c r="I97" s="151"/>
      <c r="J97" s="152"/>
      <c r="K97" s="153"/>
      <c r="L97" s="152"/>
      <c r="M97" s="154"/>
      <c r="N97" s="122"/>
      <c r="O97" s="122"/>
      <c r="P97" s="123"/>
      <c r="Q97" s="123"/>
      <c r="R97" s="12"/>
      <c r="S97" s="12"/>
      <c r="T97" s="13"/>
      <c r="V97" s="27"/>
    </row>
    <row r="98" spans="2:22" s="7" customFormat="1" ht="49.5" hidden="1" customHeight="1">
      <c r="B98" s="105"/>
      <c r="C98" s="107">
        <f t="shared" si="4"/>
        <v>31</v>
      </c>
      <c r="D98" s="116" t="s">
        <v>114</v>
      </c>
      <c r="E98" s="97"/>
      <c r="F98" s="97"/>
      <c r="G98" s="97"/>
      <c r="H98" s="150">
        <f t="shared" si="5"/>
        <v>0</v>
      </c>
      <c r="I98" s="151"/>
      <c r="J98" s="152"/>
      <c r="K98" s="153"/>
      <c r="L98" s="152"/>
      <c r="M98" s="154"/>
      <c r="N98" s="122"/>
      <c r="O98" s="122"/>
      <c r="P98" s="123"/>
      <c r="Q98" s="123"/>
      <c r="R98" s="12"/>
      <c r="S98" s="12"/>
      <c r="T98" s="13"/>
      <c r="V98" s="27"/>
    </row>
    <row r="99" spans="2:22" s="7" customFormat="1" ht="49.5" hidden="1" customHeight="1">
      <c r="B99" s="105"/>
      <c r="C99" s="107">
        <f t="shared" si="4"/>
        <v>32</v>
      </c>
      <c r="D99" s="116" t="s">
        <v>114</v>
      </c>
      <c r="E99" s="97"/>
      <c r="F99" s="97"/>
      <c r="G99" s="97"/>
      <c r="H99" s="150">
        <f t="shared" si="5"/>
        <v>0</v>
      </c>
      <c r="I99" s="151"/>
      <c r="J99" s="152"/>
      <c r="K99" s="153"/>
      <c r="L99" s="152"/>
      <c r="M99" s="154"/>
      <c r="N99" s="122"/>
      <c r="O99" s="122"/>
      <c r="P99" s="123"/>
      <c r="Q99" s="123"/>
      <c r="R99" s="12"/>
      <c r="S99" s="12"/>
      <c r="T99" s="13"/>
      <c r="V99" s="27"/>
    </row>
    <row r="100" spans="2:22" s="7" customFormat="1" ht="49.5" hidden="1" customHeight="1">
      <c r="B100" s="105"/>
      <c r="C100" s="107">
        <f t="shared" si="4"/>
        <v>33</v>
      </c>
      <c r="D100" s="116" t="s">
        <v>114</v>
      </c>
      <c r="E100" s="97"/>
      <c r="F100" s="97"/>
      <c r="G100" s="97"/>
      <c r="H100" s="150">
        <f t="shared" si="5"/>
        <v>0</v>
      </c>
      <c r="I100" s="151"/>
      <c r="J100" s="152"/>
      <c r="K100" s="153"/>
      <c r="L100" s="152"/>
      <c r="M100" s="154"/>
      <c r="N100" s="122"/>
      <c r="O100" s="122"/>
      <c r="P100" s="123"/>
      <c r="Q100" s="123"/>
      <c r="R100" s="12"/>
      <c r="S100" s="12"/>
      <c r="T100" s="13"/>
      <c r="V100" s="27"/>
    </row>
    <row r="101" spans="2:22" s="7" customFormat="1" ht="49.5" hidden="1" customHeight="1">
      <c r="B101" s="105"/>
      <c r="C101" s="107">
        <f t="shared" si="4"/>
        <v>34</v>
      </c>
      <c r="D101" s="116" t="s">
        <v>114</v>
      </c>
      <c r="E101" s="97"/>
      <c r="F101" s="97"/>
      <c r="G101" s="97"/>
      <c r="H101" s="150">
        <f t="shared" si="5"/>
        <v>0</v>
      </c>
      <c r="I101" s="151"/>
      <c r="J101" s="152"/>
      <c r="K101" s="153"/>
      <c r="L101" s="152"/>
      <c r="M101" s="154"/>
      <c r="N101" s="122"/>
      <c r="O101" s="122"/>
      <c r="P101" s="123"/>
      <c r="Q101" s="123"/>
      <c r="R101" s="12"/>
      <c r="S101" s="12"/>
      <c r="T101" s="13"/>
      <c r="V101" s="27"/>
    </row>
    <row r="102" spans="2:22" s="7" customFormat="1" ht="49.5" hidden="1" customHeight="1">
      <c r="B102" s="105"/>
      <c r="C102" s="107">
        <f t="shared" si="4"/>
        <v>35</v>
      </c>
      <c r="D102" s="116" t="s">
        <v>114</v>
      </c>
      <c r="E102" s="97"/>
      <c r="F102" s="97"/>
      <c r="G102" s="97"/>
      <c r="H102" s="150">
        <f t="shared" si="5"/>
        <v>0</v>
      </c>
      <c r="I102" s="151"/>
      <c r="J102" s="152"/>
      <c r="K102" s="153"/>
      <c r="L102" s="152"/>
      <c r="M102" s="154"/>
      <c r="N102" s="122"/>
      <c r="O102" s="122"/>
      <c r="P102" s="123"/>
      <c r="Q102" s="123"/>
      <c r="R102" s="12"/>
      <c r="S102" s="12"/>
      <c r="T102" s="13"/>
      <c r="V102" s="27"/>
    </row>
    <row r="103" spans="2:22" s="7" customFormat="1" ht="49.5" hidden="1" customHeight="1">
      <c r="B103" s="105"/>
      <c r="C103" s="107">
        <f t="shared" si="4"/>
        <v>36</v>
      </c>
      <c r="D103" s="116" t="s">
        <v>114</v>
      </c>
      <c r="E103" s="97"/>
      <c r="F103" s="97"/>
      <c r="G103" s="97"/>
      <c r="H103" s="150">
        <f t="shared" si="5"/>
        <v>0</v>
      </c>
      <c r="I103" s="151"/>
      <c r="J103" s="152"/>
      <c r="K103" s="153"/>
      <c r="L103" s="152"/>
      <c r="M103" s="154"/>
      <c r="N103" s="122"/>
      <c r="O103" s="122"/>
      <c r="P103" s="123"/>
      <c r="Q103" s="123"/>
      <c r="R103" s="12"/>
      <c r="S103" s="12"/>
      <c r="T103" s="13"/>
      <c r="V103" s="27"/>
    </row>
    <row r="104" spans="2:22" s="7" customFormat="1" ht="49.5" hidden="1" customHeight="1">
      <c r="B104" s="105"/>
      <c r="C104" s="107">
        <f t="shared" si="4"/>
        <v>37</v>
      </c>
      <c r="D104" s="116" t="s">
        <v>114</v>
      </c>
      <c r="E104" s="97"/>
      <c r="F104" s="97"/>
      <c r="G104" s="97"/>
      <c r="H104" s="150">
        <f t="shared" si="5"/>
        <v>0</v>
      </c>
      <c r="I104" s="151"/>
      <c r="J104" s="152"/>
      <c r="K104" s="153"/>
      <c r="L104" s="152"/>
      <c r="M104" s="154"/>
      <c r="N104" s="122"/>
      <c r="O104" s="122"/>
      <c r="P104" s="123"/>
      <c r="Q104" s="123"/>
      <c r="R104" s="12"/>
      <c r="S104" s="12"/>
      <c r="T104" s="13"/>
      <c r="V104" s="27"/>
    </row>
    <row r="105" spans="2:22" s="7" customFormat="1" ht="49.5" hidden="1" customHeight="1">
      <c r="B105" s="105"/>
      <c r="C105" s="107">
        <f t="shared" si="4"/>
        <v>38</v>
      </c>
      <c r="D105" s="116" t="s">
        <v>114</v>
      </c>
      <c r="E105" s="97"/>
      <c r="F105" s="97"/>
      <c r="G105" s="97"/>
      <c r="H105" s="150">
        <f t="shared" si="5"/>
        <v>0</v>
      </c>
      <c r="I105" s="151"/>
      <c r="J105" s="152"/>
      <c r="K105" s="153"/>
      <c r="L105" s="152"/>
      <c r="M105" s="154"/>
      <c r="N105" s="122"/>
      <c r="O105" s="122"/>
      <c r="P105" s="123"/>
      <c r="Q105" s="123"/>
      <c r="R105" s="12"/>
      <c r="S105" s="12"/>
      <c r="T105" s="13"/>
      <c r="V105" s="27"/>
    </row>
    <row r="106" spans="2:22" s="7" customFormat="1" ht="49.5" hidden="1" customHeight="1">
      <c r="B106" s="105"/>
      <c r="C106" s="107">
        <f t="shared" si="4"/>
        <v>39</v>
      </c>
      <c r="D106" s="116" t="s">
        <v>114</v>
      </c>
      <c r="E106" s="97"/>
      <c r="F106" s="97"/>
      <c r="G106" s="97"/>
      <c r="H106" s="150">
        <f t="shared" si="5"/>
        <v>0</v>
      </c>
      <c r="I106" s="151"/>
      <c r="J106" s="152"/>
      <c r="K106" s="153"/>
      <c r="L106" s="152"/>
      <c r="M106" s="154"/>
      <c r="N106" s="122"/>
      <c r="O106" s="122"/>
      <c r="P106" s="123"/>
      <c r="Q106" s="123"/>
      <c r="R106" s="12"/>
      <c r="S106" s="12"/>
      <c r="T106" s="13"/>
      <c r="V106" s="27"/>
    </row>
    <row r="107" spans="2:22" s="7" customFormat="1" ht="49.5" hidden="1" customHeight="1">
      <c r="B107" s="105"/>
      <c r="C107" s="107">
        <f t="shared" si="4"/>
        <v>40</v>
      </c>
      <c r="D107" s="116" t="s">
        <v>114</v>
      </c>
      <c r="E107" s="97"/>
      <c r="F107" s="97"/>
      <c r="G107" s="97"/>
      <c r="H107" s="150">
        <f t="shared" si="5"/>
        <v>0</v>
      </c>
      <c r="I107" s="151"/>
      <c r="J107" s="152"/>
      <c r="K107" s="153"/>
      <c r="L107" s="152"/>
      <c r="M107" s="154"/>
      <c r="N107" s="122"/>
      <c r="O107" s="122"/>
      <c r="P107" s="123"/>
      <c r="Q107" s="123"/>
      <c r="R107" s="12"/>
      <c r="S107" s="12"/>
      <c r="T107" s="13"/>
      <c r="V107" s="27"/>
    </row>
    <row r="108" spans="2:22" s="7" customFormat="1" ht="49.5" hidden="1" customHeight="1">
      <c r="B108" s="105"/>
      <c r="C108" s="107">
        <f t="shared" si="4"/>
        <v>41</v>
      </c>
      <c r="D108" s="116" t="s">
        <v>114</v>
      </c>
      <c r="E108" s="97"/>
      <c r="F108" s="97"/>
      <c r="G108" s="97"/>
      <c r="H108" s="150">
        <f t="shared" si="5"/>
        <v>0</v>
      </c>
      <c r="I108" s="151"/>
      <c r="J108" s="152"/>
      <c r="K108" s="153"/>
      <c r="L108" s="152"/>
      <c r="M108" s="154"/>
      <c r="N108" s="122"/>
      <c r="O108" s="122"/>
      <c r="P108" s="123"/>
      <c r="Q108" s="123"/>
      <c r="R108" s="12"/>
      <c r="S108" s="12"/>
      <c r="T108" s="13"/>
      <c r="V108" s="27"/>
    </row>
    <row r="109" spans="2:22" s="7" customFormat="1" ht="49.5" hidden="1" customHeight="1">
      <c r="B109" s="105"/>
      <c r="C109" s="107">
        <f t="shared" si="4"/>
        <v>42</v>
      </c>
      <c r="D109" s="116" t="s">
        <v>114</v>
      </c>
      <c r="E109" s="97"/>
      <c r="F109" s="97"/>
      <c r="G109" s="97"/>
      <c r="H109" s="150">
        <f t="shared" si="5"/>
        <v>0</v>
      </c>
      <c r="I109" s="151"/>
      <c r="J109" s="152"/>
      <c r="K109" s="153"/>
      <c r="L109" s="152"/>
      <c r="M109" s="154"/>
      <c r="N109" s="122"/>
      <c r="O109" s="122"/>
      <c r="P109" s="123"/>
      <c r="Q109" s="123"/>
      <c r="R109" s="12"/>
      <c r="S109" s="12"/>
      <c r="T109" s="13"/>
      <c r="V109" s="27"/>
    </row>
    <row r="110" spans="2:22" s="7" customFormat="1" ht="49.5" hidden="1" customHeight="1">
      <c r="B110" s="105"/>
      <c r="C110" s="107">
        <f t="shared" si="4"/>
        <v>43</v>
      </c>
      <c r="D110" s="116" t="s">
        <v>114</v>
      </c>
      <c r="E110" s="97"/>
      <c r="F110" s="97"/>
      <c r="G110" s="97"/>
      <c r="H110" s="150">
        <f t="shared" si="5"/>
        <v>0</v>
      </c>
      <c r="I110" s="151"/>
      <c r="J110" s="152"/>
      <c r="K110" s="153"/>
      <c r="L110" s="152"/>
      <c r="M110" s="154"/>
      <c r="N110" s="122"/>
      <c r="O110" s="122"/>
      <c r="P110" s="123"/>
      <c r="Q110" s="123"/>
      <c r="R110" s="12"/>
      <c r="S110" s="12"/>
      <c r="T110" s="13"/>
      <c r="V110" s="27"/>
    </row>
    <row r="111" spans="2:22" s="7" customFormat="1" ht="49.5" hidden="1" customHeight="1">
      <c r="B111" s="105"/>
      <c r="C111" s="107">
        <f t="shared" si="4"/>
        <v>44</v>
      </c>
      <c r="D111" s="116" t="s">
        <v>114</v>
      </c>
      <c r="E111" s="97"/>
      <c r="F111" s="97"/>
      <c r="G111" s="97"/>
      <c r="H111" s="150">
        <f t="shared" si="5"/>
        <v>0</v>
      </c>
      <c r="I111" s="151"/>
      <c r="J111" s="152"/>
      <c r="K111" s="153"/>
      <c r="L111" s="152"/>
      <c r="M111" s="154"/>
      <c r="N111" s="122"/>
      <c r="O111" s="122"/>
      <c r="P111" s="123"/>
      <c r="Q111" s="123"/>
      <c r="R111" s="12"/>
      <c r="S111" s="12"/>
      <c r="T111" s="13"/>
      <c r="V111" s="27"/>
    </row>
    <row r="112" spans="2:22" s="7" customFormat="1" ht="49.5" hidden="1" customHeight="1">
      <c r="B112" s="105"/>
      <c r="C112" s="107">
        <f t="shared" si="4"/>
        <v>45</v>
      </c>
      <c r="D112" s="116" t="s">
        <v>114</v>
      </c>
      <c r="E112" s="97"/>
      <c r="F112" s="97"/>
      <c r="G112" s="97"/>
      <c r="H112" s="150">
        <f t="shared" si="5"/>
        <v>0</v>
      </c>
      <c r="I112" s="151"/>
      <c r="J112" s="152"/>
      <c r="K112" s="153"/>
      <c r="L112" s="152"/>
      <c r="M112" s="154"/>
      <c r="N112" s="122"/>
      <c r="O112" s="122"/>
      <c r="P112" s="123"/>
      <c r="Q112" s="123"/>
      <c r="R112" s="12"/>
      <c r="S112" s="12"/>
      <c r="T112" s="13"/>
      <c r="V112" s="27"/>
    </row>
    <row r="113" spans="2:22" s="7" customFormat="1" ht="49.5" hidden="1" customHeight="1">
      <c r="B113" s="105"/>
      <c r="C113" s="107">
        <f t="shared" si="4"/>
        <v>46</v>
      </c>
      <c r="D113" s="116" t="s">
        <v>114</v>
      </c>
      <c r="E113" s="97"/>
      <c r="F113" s="97"/>
      <c r="G113" s="97"/>
      <c r="H113" s="150">
        <f t="shared" si="5"/>
        <v>0</v>
      </c>
      <c r="I113" s="151"/>
      <c r="J113" s="152"/>
      <c r="K113" s="153"/>
      <c r="L113" s="152"/>
      <c r="M113" s="154"/>
      <c r="N113" s="122"/>
      <c r="O113" s="122"/>
      <c r="P113" s="123"/>
      <c r="Q113" s="123"/>
      <c r="R113" s="12"/>
      <c r="S113" s="12"/>
      <c r="T113" s="13"/>
      <c r="V113" s="27"/>
    </row>
    <row r="114" spans="2:22" s="7" customFormat="1" ht="49.5" hidden="1" customHeight="1">
      <c r="B114" s="105"/>
      <c r="C114" s="107">
        <f t="shared" si="4"/>
        <v>47</v>
      </c>
      <c r="D114" s="116" t="s">
        <v>114</v>
      </c>
      <c r="E114" s="97"/>
      <c r="F114" s="97"/>
      <c r="G114" s="97"/>
      <c r="H114" s="150">
        <f t="shared" si="5"/>
        <v>0</v>
      </c>
      <c r="I114" s="151"/>
      <c r="J114" s="152"/>
      <c r="K114" s="153"/>
      <c r="L114" s="152"/>
      <c r="M114" s="154"/>
      <c r="N114" s="122"/>
      <c r="O114" s="122"/>
      <c r="P114" s="123"/>
      <c r="Q114" s="123"/>
      <c r="R114" s="12"/>
      <c r="S114" s="12"/>
      <c r="T114" s="13"/>
      <c r="V114" s="27"/>
    </row>
    <row r="115" spans="2:22" s="7" customFormat="1" ht="49.5" hidden="1" customHeight="1">
      <c r="B115" s="105"/>
      <c r="C115" s="107">
        <f t="shared" si="4"/>
        <v>48</v>
      </c>
      <c r="D115" s="116" t="s">
        <v>114</v>
      </c>
      <c r="E115" s="97"/>
      <c r="F115" s="97"/>
      <c r="G115" s="97"/>
      <c r="H115" s="150">
        <f t="shared" si="5"/>
        <v>0</v>
      </c>
      <c r="I115" s="151"/>
      <c r="J115" s="152"/>
      <c r="K115" s="153"/>
      <c r="L115" s="152"/>
      <c r="M115" s="154"/>
      <c r="N115" s="122"/>
      <c r="O115" s="122"/>
      <c r="P115" s="123"/>
      <c r="Q115" s="123"/>
      <c r="R115" s="12"/>
      <c r="S115" s="12"/>
      <c r="T115" s="13"/>
      <c r="V115" s="27"/>
    </row>
    <row r="116" spans="2:22" s="7" customFormat="1" ht="49.5" hidden="1" customHeight="1">
      <c r="B116" s="105"/>
      <c r="C116" s="107">
        <f t="shared" si="4"/>
        <v>49</v>
      </c>
      <c r="D116" s="116" t="s">
        <v>114</v>
      </c>
      <c r="E116" s="97"/>
      <c r="F116" s="97"/>
      <c r="G116" s="97"/>
      <c r="H116" s="150">
        <f t="shared" si="5"/>
        <v>0</v>
      </c>
      <c r="I116" s="151"/>
      <c r="J116" s="152"/>
      <c r="K116" s="153"/>
      <c r="L116" s="152"/>
      <c r="M116" s="154"/>
      <c r="N116" s="122"/>
      <c r="O116" s="122"/>
      <c r="P116" s="123"/>
      <c r="Q116" s="123"/>
      <c r="R116" s="12"/>
      <c r="S116" s="12"/>
      <c r="T116" s="13"/>
      <c r="V116" s="27"/>
    </row>
    <row r="117" spans="2:22" s="7" customFormat="1" ht="49.5" hidden="1" customHeight="1">
      <c r="B117" s="105"/>
      <c r="C117" s="107">
        <f t="shared" si="4"/>
        <v>50</v>
      </c>
      <c r="D117" s="116" t="s">
        <v>114</v>
      </c>
      <c r="E117" s="97"/>
      <c r="F117" s="97"/>
      <c r="G117" s="97"/>
      <c r="H117" s="150">
        <f t="shared" si="5"/>
        <v>0</v>
      </c>
      <c r="I117" s="151"/>
      <c r="J117" s="152"/>
      <c r="K117" s="153"/>
      <c r="L117" s="152"/>
      <c r="M117" s="154"/>
      <c r="N117" s="122"/>
      <c r="O117" s="122"/>
      <c r="P117" s="123"/>
      <c r="Q117" s="123"/>
      <c r="R117" s="12"/>
      <c r="S117" s="12"/>
      <c r="T117" s="13"/>
      <c r="V117" s="27"/>
    </row>
    <row r="118" spans="2:22" s="7" customFormat="1" ht="49.5" hidden="1" customHeight="1">
      <c r="B118" s="105" t="s">
        <v>96</v>
      </c>
      <c r="C118" s="107">
        <f t="shared" si="4"/>
        <v>51</v>
      </c>
      <c r="D118" s="116" t="s">
        <v>114</v>
      </c>
      <c r="E118" s="97"/>
      <c r="F118" s="97"/>
      <c r="G118" s="97"/>
      <c r="H118" s="150">
        <f t="shared" si="5"/>
        <v>0</v>
      </c>
      <c r="I118" s="151"/>
      <c r="J118" s="152"/>
      <c r="K118" s="153"/>
      <c r="L118" s="152"/>
      <c r="M118" s="154"/>
      <c r="N118" s="122"/>
      <c r="O118" s="122"/>
      <c r="P118" s="123"/>
      <c r="Q118" s="123"/>
      <c r="R118" s="12"/>
      <c r="S118" s="12"/>
      <c r="T118" s="13"/>
      <c r="V118" s="27"/>
    </row>
    <row r="119" spans="2:22" s="7" customFormat="1" ht="49.5" hidden="1" customHeight="1">
      <c r="B119" s="105" t="s">
        <v>96</v>
      </c>
      <c r="C119" s="107">
        <f t="shared" si="4"/>
        <v>52</v>
      </c>
      <c r="D119" s="116" t="s">
        <v>114</v>
      </c>
      <c r="E119" s="97"/>
      <c r="F119" s="97"/>
      <c r="G119" s="97"/>
      <c r="H119" s="150">
        <f t="shared" si="3"/>
        <v>0</v>
      </c>
      <c r="I119" s="151"/>
      <c r="J119" s="152"/>
      <c r="K119" s="153"/>
      <c r="L119" s="152"/>
      <c r="M119" s="154"/>
      <c r="N119" s="122"/>
      <c r="O119" s="122"/>
      <c r="P119" s="123"/>
      <c r="Q119" s="123"/>
      <c r="R119" s="12"/>
      <c r="S119" s="12"/>
      <c r="T119" s="13"/>
      <c r="V119" s="27"/>
    </row>
    <row r="120" spans="2:22" s="7" customFormat="1" ht="49.5" hidden="1" customHeight="1">
      <c r="B120" s="105" t="s">
        <v>96</v>
      </c>
      <c r="C120" s="107">
        <f t="shared" si="4"/>
        <v>53</v>
      </c>
      <c r="D120" s="116" t="s">
        <v>114</v>
      </c>
      <c r="E120" s="97"/>
      <c r="F120" s="97"/>
      <c r="G120" s="97"/>
      <c r="H120" s="150">
        <f t="shared" si="3"/>
        <v>0</v>
      </c>
      <c r="I120" s="151"/>
      <c r="J120" s="152"/>
      <c r="K120" s="153"/>
      <c r="L120" s="152"/>
      <c r="M120" s="154"/>
      <c r="N120" s="122"/>
      <c r="O120" s="122"/>
      <c r="P120" s="123"/>
      <c r="Q120" s="123"/>
      <c r="R120" s="12"/>
      <c r="S120" s="12"/>
      <c r="T120" s="13"/>
      <c r="V120" s="27"/>
    </row>
    <row r="121" spans="2:22" s="7" customFormat="1" ht="49.5" hidden="1" customHeight="1">
      <c r="B121" s="105" t="s">
        <v>96</v>
      </c>
      <c r="C121" s="107">
        <f t="shared" si="4"/>
        <v>54</v>
      </c>
      <c r="D121" s="116" t="s">
        <v>114</v>
      </c>
      <c r="E121" s="97"/>
      <c r="F121" s="97"/>
      <c r="G121" s="97"/>
      <c r="H121" s="150">
        <f t="shared" si="3"/>
        <v>0</v>
      </c>
      <c r="I121" s="151"/>
      <c r="J121" s="152"/>
      <c r="K121" s="153"/>
      <c r="L121" s="152"/>
      <c r="M121" s="154"/>
      <c r="N121" s="122"/>
      <c r="O121" s="122"/>
      <c r="P121" s="123"/>
      <c r="Q121" s="123"/>
      <c r="R121" s="10"/>
      <c r="S121" s="10"/>
      <c r="T121" s="11"/>
      <c r="V121" s="27"/>
    </row>
    <row r="122" spans="2:22" s="7" customFormat="1" ht="49.5" hidden="1" customHeight="1">
      <c r="B122" s="105" t="s">
        <v>96</v>
      </c>
      <c r="C122" s="107">
        <f t="shared" si="4"/>
        <v>55</v>
      </c>
      <c r="D122" s="116" t="s">
        <v>114</v>
      </c>
      <c r="E122" s="97"/>
      <c r="F122" s="97"/>
      <c r="G122" s="97"/>
      <c r="H122" s="150">
        <f t="shared" si="3"/>
        <v>0</v>
      </c>
      <c r="I122" s="151"/>
      <c r="J122" s="152"/>
      <c r="K122" s="153"/>
      <c r="L122" s="152"/>
      <c r="M122" s="154"/>
      <c r="N122" s="122"/>
      <c r="O122" s="122"/>
      <c r="P122" s="123"/>
      <c r="Q122" s="123"/>
      <c r="R122" s="12"/>
      <c r="S122" s="12"/>
      <c r="T122" s="13"/>
      <c r="V122" s="27"/>
    </row>
    <row r="123" spans="2:22" s="7" customFormat="1" ht="49.5" hidden="1" customHeight="1">
      <c r="B123" s="105" t="s">
        <v>96</v>
      </c>
      <c r="C123" s="107">
        <f t="shared" si="4"/>
        <v>56</v>
      </c>
      <c r="D123" s="116" t="s">
        <v>114</v>
      </c>
      <c r="E123" s="97"/>
      <c r="F123" s="97"/>
      <c r="G123" s="97"/>
      <c r="H123" s="150">
        <f t="shared" si="3"/>
        <v>0</v>
      </c>
      <c r="I123" s="151"/>
      <c r="J123" s="152"/>
      <c r="K123" s="153"/>
      <c r="L123" s="152"/>
      <c r="M123" s="154"/>
      <c r="N123" s="122"/>
      <c r="O123" s="122"/>
      <c r="P123" s="123"/>
      <c r="Q123" s="123"/>
      <c r="R123" s="12"/>
      <c r="S123" s="12"/>
      <c r="T123" s="13"/>
      <c r="V123" s="27"/>
    </row>
    <row r="124" spans="2:22" s="7" customFormat="1" ht="49.5" hidden="1" customHeight="1">
      <c r="B124" s="105" t="s">
        <v>96</v>
      </c>
      <c r="C124" s="107">
        <f t="shared" si="4"/>
        <v>57</v>
      </c>
      <c r="D124" s="116" t="s">
        <v>114</v>
      </c>
      <c r="E124" s="97"/>
      <c r="F124" s="97"/>
      <c r="G124" s="97"/>
      <c r="H124" s="150">
        <f t="shared" si="3"/>
        <v>0</v>
      </c>
      <c r="I124" s="151"/>
      <c r="J124" s="152"/>
      <c r="K124" s="153"/>
      <c r="L124" s="152"/>
      <c r="M124" s="154"/>
      <c r="N124" s="122"/>
      <c r="O124" s="122"/>
      <c r="P124" s="123"/>
      <c r="Q124" s="123"/>
      <c r="R124" s="12"/>
      <c r="S124" s="12"/>
      <c r="T124" s="13"/>
      <c r="V124" s="27"/>
    </row>
    <row r="125" spans="2:22" s="7" customFormat="1" ht="49.5" hidden="1" customHeight="1">
      <c r="B125" s="105" t="s">
        <v>96</v>
      </c>
      <c r="C125" s="107">
        <f t="shared" si="4"/>
        <v>58</v>
      </c>
      <c r="D125" s="116" t="s">
        <v>114</v>
      </c>
      <c r="E125" s="97"/>
      <c r="F125" s="97"/>
      <c r="G125" s="97"/>
      <c r="H125" s="150">
        <f t="shared" si="3"/>
        <v>0</v>
      </c>
      <c r="I125" s="151"/>
      <c r="J125" s="152"/>
      <c r="K125" s="153"/>
      <c r="L125" s="152"/>
      <c r="M125" s="154"/>
      <c r="N125" s="122"/>
      <c r="O125" s="122"/>
      <c r="P125" s="123"/>
      <c r="Q125" s="123"/>
      <c r="R125" s="12"/>
      <c r="S125" s="12"/>
      <c r="T125" s="13"/>
      <c r="V125" s="27"/>
    </row>
    <row r="126" spans="2:22" s="7" customFormat="1" ht="49.5" hidden="1" customHeight="1">
      <c r="B126" s="105" t="s">
        <v>96</v>
      </c>
      <c r="C126" s="107">
        <f t="shared" si="4"/>
        <v>59</v>
      </c>
      <c r="D126" s="116" t="s">
        <v>114</v>
      </c>
      <c r="E126" s="97"/>
      <c r="F126" s="97"/>
      <c r="G126" s="97"/>
      <c r="H126" s="150">
        <f t="shared" si="3"/>
        <v>0</v>
      </c>
      <c r="I126" s="151"/>
      <c r="J126" s="152"/>
      <c r="K126" s="153"/>
      <c r="L126" s="152"/>
      <c r="M126" s="154"/>
      <c r="N126" s="122"/>
      <c r="O126" s="122"/>
      <c r="P126" s="123"/>
      <c r="Q126" s="123"/>
      <c r="R126" s="10"/>
      <c r="S126" s="10"/>
      <c r="T126" s="11"/>
      <c r="V126" s="27"/>
    </row>
    <row r="127" spans="2:22" s="7" customFormat="1" ht="49.5" hidden="1" customHeight="1" thickBot="1">
      <c r="B127" s="106" t="s">
        <v>96</v>
      </c>
      <c r="C127" s="103">
        <f t="shared" si="4"/>
        <v>60</v>
      </c>
      <c r="D127" s="30" t="s">
        <v>114</v>
      </c>
      <c r="E127" s="99"/>
      <c r="F127" s="99"/>
      <c r="G127" s="99"/>
      <c r="H127" s="164">
        <f t="shared" si="3"/>
        <v>0</v>
      </c>
      <c r="I127" s="165"/>
      <c r="J127" s="166"/>
      <c r="K127" s="167"/>
      <c r="L127" s="166"/>
      <c r="M127" s="168"/>
      <c r="N127" s="128"/>
      <c r="O127" s="128"/>
      <c r="P127" s="129"/>
      <c r="Q127" s="129"/>
      <c r="R127" s="12"/>
      <c r="S127" s="12"/>
      <c r="T127" s="13"/>
      <c r="V127" s="27"/>
    </row>
    <row r="128" spans="2:22" s="7" customFormat="1" ht="49.5" customHeight="1" thickTop="1" thickBot="1">
      <c r="B128" s="17" t="s">
        <v>94</v>
      </c>
      <c r="C128" s="17"/>
      <c r="D128" s="117"/>
      <c r="E128" s="25"/>
      <c r="F128" s="25"/>
      <c r="G128" s="25"/>
      <c r="H128" s="169">
        <f>SUM(H68:H127)</f>
        <v>168000</v>
      </c>
      <c r="I128" s="170"/>
      <c r="J128" s="171"/>
      <c r="K128" s="171"/>
      <c r="L128" s="171"/>
      <c r="M128" s="171"/>
      <c r="N128" s="130"/>
      <c r="O128" s="130"/>
      <c r="P128" s="131"/>
      <c r="Q128" s="131"/>
      <c r="R128" s="8"/>
      <c r="S128" s="8"/>
      <c r="T128" s="9"/>
    </row>
    <row r="129" spans="2:22" s="140" customFormat="1" ht="49.5" customHeight="1" thickTop="1" thickBot="1">
      <c r="B129" s="132" t="s">
        <v>97</v>
      </c>
      <c r="C129" s="133">
        <v>1</v>
      </c>
      <c r="D129" s="134" t="s">
        <v>98</v>
      </c>
      <c r="E129" s="135" t="s">
        <v>12</v>
      </c>
      <c r="F129" s="135"/>
      <c r="G129" s="135"/>
      <c r="H129" s="144">
        <f>IF(L129&lt;=0,I129*J129,I129*J129*L129)</f>
        <v>400000</v>
      </c>
      <c r="I129" s="145">
        <v>200000</v>
      </c>
      <c r="J129" s="146">
        <v>2</v>
      </c>
      <c r="K129" s="147" t="s">
        <v>90</v>
      </c>
      <c r="L129" s="148"/>
      <c r="M129" s="149"/>
      <c r="N129" s="120" t="s">
        <v>99</v>
      </c>
      <c r="O129" s="136" t="s">
        <v>188</v>
      </c>
      <c r="P129" s="137" t="s">
        <v>197</v>
      </c>
      <c r="Q129" s="137" t="s">
        <v>100</v>
      </c>
      <c r="R129" s="138"/>
      <c r="S129" s="138"/>
      <c r="T129" s="139"/>
      <c r="V129" s="141"/>
    </row>
    <row r="130" spans="2:22" s="7" customFormat="1" ht="49.5" hidden="1" customHeight="1">
      <c r="B130" s="105" t="s">
        <v>97</v>
      </c>
      <c r="C130" s="107">
        <f>C129+1</f>
        <v>2</v>
      </c>
      <c r="D130" s="177" t="s">
        <v>98</v>
      </c>
      <c r="E130" s="97"/>
      <c r="F130" s="97"/>
      <c r="G130" s="97"/>
      <c r="H130" s="150">
        <f t="shared" ref="H130:H158" si="6">IF(L130&lt;=0,I130*J130,I130*J130*L130)</f>
        <v>0</v>
      </c>
      <c r="I130" s="151"/>
      <c r="J130" s="152"/>
      <c r="K130" s="153"/>
      <c r="L130" s="152"/>
      <c r="M130" s="154"/>
      <c r="N130" s="122"/>
      <c r="O130" s="122"/>
      <c r="P130" s="123"/>
      <c r="Q130" s="123"/>
      <c r="R130" s="10"/>
      <c r="S130" s="10"/>
      <c r="T130" s="11"/>
      <c r="V130" s="27"/>
    </row>
    <row r="131" spans="2:22" s="7" customFormat="1" ht="49.5" hidden="1" customHeight="1">
      <c r="B131" s="105" t="s">
        <v>97</v>
      </c>
      <c r="C131" s="107">
        <f t="shared" ref="C131:C158" si="7">C130+1</f>
        <v>3</v>
      </c>
      <c r="D131" s="177" t="s">
        <v>98</v>
      </c>
      <c r="E131" s="97"/>
      <c r="F131" s="97"/>
      <c r="G131" s="97"/>
      <c r="H131" s="150">
        <f t="shared" si="6"/>
        <v>0</v>
      </c>
      <c r="I131" s="151"/>
      <c r="J131" s="152"/>
      <c r="K131" s="153"/>
      <c r="L131" s="152"/>
      <c r="M131" s="154"/>
      <c r="N131" s="122"/>
      <c r="O131" s="122"/>
      <c r="P131" s="123"/>
      <c r="Q131" s="123"/>
      <c r="R131" s="12"/>
      <c r="S131" s="12"/>
      <c r="T131" s="13"/>
      <c r="V131" s="27"/>
    </row>
    <row r="132" spans="2:22" s="7" customFormat="1" ht="49.5" hidden="1" customHeight="1">
      <c r="B132" s="105" t="s">
        <v>97</v>
      </c>
      <c r="C132" s="107">
        <f t="shared" si="7"/>
        <v>4</v>
      </c>
      <c r="D132" s="177" t="s">
        <v>98</v>
      </c>
      <c r="E132" s="97"/>
      <c r="F132" s="97"/>
      <c r="G132" s="97"/>
      <c r="H132" s="150">
        <f t="shared" si="6"/>
        <v>0</v>
      </c>
      <c r="I132" s="151"/>
      <c r="J132" s="152"/>
      <c r="K132" s="153"/>
      <c r="L132" s="152"/>
      <c r="M132" s="154"/>
      <c r="N132" s="122"/>
      <c r="O132" s="122"/>
      <c r="P132" s="123"/>
      <c r="Q132" s="123"/>
      <c r="R132" s="12"/>
      <c r="S132" s="12"/>
      <c r="T132" s="13"/>
      <c r="V132" s="27"/>
    </row>
    <row r="133" spans="2:22" s="7" customFormat="1" ht="49.5" hidden="1" customHeight="1">
      <c r="B133" s="105" t="s">
        <v>97</v>
      </c>
      <c r="C133" s="107">
        <f t="shared" si="7"/>
        <v>5</v>
      </c>
      <c r="D133" s="177" t="s">
        <v>98</v>
      </c>
      <c r="E133" s="97"/>
      <c r="F133" s="97"/>
      <c r="G133" s="97"/>
      <c r="H133" s="150">
        <f t="shared" si="6"/>
        <v>0</v>
      </c>
      <c r="I133" s="151"/>
      <c r="J133" s="152"/>
      <c r="K133" s="153"/>
      <c r="L133" s="152"/>
      <c r="M133" s="154"/>
      <c r="N133" s="122"/>
      <c r="O133" s="122"/>
      <c r="P133" s="123"/>
      <c r="Q133" s="123"/>
      <c r="R133" s="12"/>
      <c r="S133" s="12"/>
      <c r="T133" s="13"/>
      <c r="V133" s="27"/>
    </row>
    <row r="134" spans="2:22" s="7" customFormat="1" ht="49.5" hidden="1" customHeight="1">
      <c r="B134" s="105" t="s">
        <v>97</v>
      </c>
      <c r="C134" s="107">
        <f t="shared" si="7"/>
        <v>6</v>
      </c>
      <c r="D134" s="177" t="s">
        <v>98</v>
      </c>
      <c r="E134" s="97"/>
      <c r="F134" s="97"/>
      <c r="G134" s="97"/>
      <c r="H134" s="150">
        <f t="shared" si="6"/>
        <v>0</v>
      </c>
      <c r="I134" s="151"/>
      <c r="J134" s="152"/>
      <c r="K134" s="153"/>
      <c r="L134" s="152"/>
      <c r="M134" s="154"/>
      <c r="N134" s="122"/>
      <c r="O134" s="122"/>
      <c r="P134" s="123"/>
      <c r="Q134" s="123"/>
      <c r="R134" s="12"/>
      <c r="S134" s="12"/>
      <c r="T134" s="13"/>
      <c r="V134" s="27"/>
    </row>
    <row r="135" spans="2:22" s="7" customFormat="1" ht="49.5" hidden="1" customHeight="1">
      <c r="B135" s="105" t="s">
        <v>97</v>
      </c>
      <c r="C135" s="107">
        <f t="shared" si="7"/>
        <v>7</v>
      </c>
      <c r="D135" s="177" t="s">
        <v>98</v>
      </c>
      <c r="E135" s="97"/>
      <c r="F135" s="97"/>
      <c r="G135" s="97"/>
      <c r="H135" s="150">
        <f t="shared" si="6"/>
        <v>0</v>
      </c>
      <c r="I135" s="151"/>
      <c r="J135" s="152"/>
      <c r="K135" s="153"/>
      <c r="L135" s="152"/>
      <c r="M135" s="154"/>
      <c r="N135" s="122"/>
      <c r="O135" s="122"/>
      <c r="P135" s="123"/>
      <c r="Q135" s="123"/>
      <c r="R135" s="10"/>
      <c r="S135" s="10"/>
      <c r="T135" s="11"/>
      <c r="V135" s="27"/>
    </row>
    <row r="136" spans="2:22" s="7" customFormat="1" ht="49.5" hidden="1" customHeight="1">
      <c r="B136" s="105" t="s">
        <v>97</v>
      </c>
      <c r="C136" s="107">
        <f t="shared" si="7"/>
        <v>8</v>
      </c>
      <c r="D136" s="177" t="s">
        <v>98</v>
      </c>
      <c r="E136" s="97"/>
      <c r="F136" s="97"/>
      <c r="G136" s="97"/>
      <c r="H136" s="150">
        <f t="shared" si="6"/>
        <v>0</v>
      </c>
      <c r="I136" s="151"/>
      <c r="J136" s="152"/>
      <c r="K136" s="153"/>
      <c r="L136" s="152"/>
      <c r="M136" s="154"/>
      <c r="N136" s="122"/>
      <c r="O136" s="122"/>
      <c r="P136" s="123"/>
      <c r="Q136" s="123"/>
      <c r="R136" s="12"/>
      <c r="S136" s="12"/>
      <c r="T136" s="13"/>
      <c r="V136" s="27"/>
    </row>
    <row r="137" spans="2:22" s="7" customFormat="1" ht="49.5" hidden="1" customHeight="1">
      <c r="B137" s="105" t="s">
        <v>97</v>
      </c>
      <c r="C137" s="107">
        <f t="shared" si="7"/>
        <v>9</v>
      </c>
      <c r="D137" s="177" t="s">
        <v>98</v>
      </c>
      <c r="E137" s="97"/>
      <c r="F137" s="97"/>
      <c r="G137" s="97"/>
      <c r="H137" s="150">
        <f t="shared" si="6"/>
        <v>0</v>
      </c>
      <c r="I137" s="151"/>
      <c r="J137" s="152"/>
      <c r="K137" s="153"/>
      <c r="L137" s="152"/>
      <c r="M137" s="154"/>
      <c r="N137" s="122"/>
      <c r="O137" s="122"/>
      <c r="P137" s="123"/>
      <c r="Q137" s="123"/>
      <c r="R137" s="12"/>
      <c r="S137" s="12"/>
      <c r="T137" s="13"/>
      <c r="V137" s="27"/>
    </row>
    <row r="138" spans="2:22" s="7" customFormat="1" ht="49.5" hidden="1" customHeight="1">
      <c r="B138" s="105" t="s">
        <v>97</v>
      </c>
      <c r="C138" s="107">
        <f t="shared" si="7"/>
        <v>10</v>
      </c>
      <c r="D138" s="177" t="s">
        <v>98</v>
      </c>
      <c r="E138" s="97"/>
      <c r="F138" s="97"/>
      <c r="G138" s="97"/>
      <c r="H138" s="150">
        <f t="shared" si="6"/>
        <v>0</v>
      </c>
      <c r="I138" s="151"/>
      <c r="J138" s="152"/>
      <c r="K138" s="153"/>
      <c r="L138" s="152"/>
      <c r="M138" s="154"/>
      <c r="N138" s="122"/>
      <c r="O138" s="122"/>
      <c r="P138" s="123"/>
      <c r="Q138" s="123"/>
      <c r="R138" s="12"/>
      <c r="S138" s="12"/>
      <c r="T138" s="13"/>
      <c r="V138" s="27"/>
    </row>
    <row r="139" spans="2:22" s="7" customFormat="1" ht="49.5" hidden="1" customHeight="1">
      <c r="B139" s="105" t="s">
        <v>97</v>
      </c>
      <c r="C139" s="107">
        <f t="shared" si="7"/>
        <v>11</v>
      </c>
      <c r="D139" s="177" t="s">
        <v>98</v>
      </c>
      <c r="E139" s="97"/>
      <c r="F139" s="97"/>
      <c r="G139" s="97"/>
      <c r="H139" s="150">
        <f t="shared" si="6"/>
        <v>0</v>
      </c>
      <c r="I139" s="151"/>
      <c r="J139" s="152"/>
      <c r="K139" s="153"/>
      <c r="L139" s="152"/>
      <c r="M139" s="154"/>
      <c r="N139" s="122"/>
      <c r="O139" s="122"/>
      <c r="P139" s="123"/>
      <c r="Q139" s="123"/>
      <c r="R139" s="12"/>
      <c r="S139" s="12"/>
      <c r="T139" s="13"/>
      <c r="V139" s="27"/>
    </row>
    <row r="140" spans="2:22" s="7" customFormat="1" ht="49.5" hidden="1" customHeight="1">
      <c r="B140" s="105" t="s">
        <v>97</v>
      </c>
      <c r="C140" s="107">
        <f t="shared" si="7"/>
        <v>12</v>
      </c>
      <c r="D140" s="177" t="s">
        <v>98</v>
      </c>
      <c r="E140" s="97"/>
      <c r="F140" s="97"/>
      <c r="G140" s="97"/>
      <c r="H140" s="150">
        <f t="shared" si="6"/>
        <v>0</v>
      </c>
      <c r="I140" s="151"/>
      <c r="J140" s="152"/>
      <c r="K140" s="153"/>
      <c r="L140" s="152"/>
      <c r="M140" s="154"/>
      <c r="N140" s="122"/>
      <c r="O140" s="122"/>
      <c r="P140" s="123"/>
      <c r="Q140" s="123"/>
      <c r="R140" s="12"/>
      <c r="S140" s="12"/>
      <c r="T140" s="13"/>
      <c r="V140" s="27"/>
    </row>
    <row r="141" spans="2:22" s="7" customFormat="1" ht="49.5" hidden="1" customHeight="1">
      <c r="B141" s="105" t="s">
        <v>97</v>
      </c>
      <c r="C141" s="107">
        <f t="shared" si="7"/>
        <v>13</v>
      </c>
      <c r="D141" s="177" t="s">
        <v>98</v>
      </c>
      <c r="E141" s="97"/>
      <c r="F141" s="97"/>
      <c r="G141" s="97"/>
      <c r="H141" s="150">
        <f t="shared" si="6"/>
        <v>0</v>
      </c>
      <c r="I141" s="151"/>
      <c r="J141" s="152"/>
      <c r="K141" s="153"/>
      <c r="L141" s="152"/>
      <c r="M141" s="154"/>
      <c r="N141" s="122"/>
      <c r="O141" s="122"/>
      <c r="P141" s="123"/>
      <c r="Q141" s="123"/>
      <c r="R141" s="10"/>
      <c r="S141" s="10"/>
      <c r="T141" s="11"/>
      <c r="V141" s="27"/>
    </row>
    <row r="142" spans="2:22" s="7" customFormat="1" ht="49.5" hidden="1" customHeight="1">
      <c r="B142" s="105" t="s">
        <v>97</v>
      </c>
      <c r="C142" s="107">
        <f t="shared" si="7"/>
        <v>14</v>
      </c>
      <c r="D142" s="177" t="s">
        <v>98</v>
      </c>
      <c r="E142" s="97"/>
      <c r="F142" s="97"/>
      <c r="G142" s="97"/>
      <c r="H142" s="150">
        <f t="shared" si="6"/>
        <v>0</v>
      </c>
      <c r="I142" s="151"/>
      <c r="J142" s="152"/>
      <c r="K142" s="153"/>
      <c r="L142" s="152"/>
      <c r="M142" s="154"/>
      <c r="N142" s="122"/>
      <c r="O142" s="122"/>
      <c r="P142" s="123"/>
      <c r="Q142" s="123"/>
      <c r="R142" s="12"/>
      <c r="S142" s="12"/>
      <c r="T142" s="13"/>
      <c r="V142" s="27"/>
    </row>
    <row r="143" spans="2:22" s="7" customFormat="1" ht="49.5" hidden="1" customHeight="1">
      <c r="B143" s="105" t="s">
        <v>97</v>
      </c>
      <c r="C143" s="107">
        <f t="shared" si="7"/>
        <v>15</v>
      </c>
      <c r="D143" s="177" t="s">
        <v>98</v>
      </c>
      <c r="E143" s="97"/>
      <c r="F143" s="97"/>
      <c r="G143" s="97"/>
      <c r="H143" s="150">
        <f t="shared" si="6"/>
        <v>0</v>
      </c>
      <c r="I143" s="151"/>
      <c r="J143" s="152"/>
      <c r="K143" s="153"/>
      <c r="L143" s="152"/>
      <c r="M143" s="154"/>
      <c r="N143" s="122"/>
      <c r="O143" s="122"/>
      <c r="P143" s="123"/>
      <c r="Q143" s="123"/>
      <c r="R143" s="12"/>
      <c r="S143" s="12"/>
      <c r="T143" s="13"/>
      <c r="V143" s="27"/>
    </row>
    <row r="144" spans="2:22" s="7" customFormat="1" ht="49.5" hidden="1" customHeight="1">
      <c r="B144" s="105" t="s">
        <v>97</v>
      </c>
      <c r="C144" s="107">
        <f t="shared" si="7"/>
        <v>16</v>
      </c>
      <c r="D144" s="177" t="s">
        <v>98</v>
      </c>
      <c r="E144" s="97"/>
      <c r="F144" s="97"/>
      <c r="G144" s="97"/>
      <c r="H144" s="150">
        <f t="shared" si="6"/>
        <v>0</v>
      </c>
      <c r="I144" s="151"/>
      <c r="J144" s="152"/>
      <c r="K144" s="153"/>
      <c r="L144" s="152"/>
      <c r="M144" s="154"/>
      <c r="N144" s="122"/>
      <c r="O144" s="122"/>
      <c r="P144" s="123"/>
      <c r="Q144" s="123"/>
      <c r="R144" s="12"/>
      <c r="S144" s="12"/>
      <c r="T144" s="13"/>
      <c r="V144" s="27"/>
    </row>
    <row r="145" spans="2:22" s="7" customFormat="1" ht="49.5" hidden="1" customHeight="1">
      <c r="B145" s="105" t="s">
        <v>97</v>
      </c>
      <c r="C145" s="107">
        <f t="shared" si="7"/>
        <v>17</v>
      </c>
      <c r="D145" s="177" t="s">
        <v>98</v>
      </c>
      <c r="E145" s="97"/>
      <c r="F145" s="97"/>
      <c r="G145" s="97"/>
      <c r="H145" s="150">
        <f t="shared" si="6"/>
        <v>0</v>
      </c>
      <c r="I145" s="151"/>
      <c r="J145" s="152"/>
      <c r="K145" s="153"/>
      <c r="L145" s="152"/>
      <c r="M145" s="154"/>
      <c r="N145" s="122"/>
      <c r="O145" s="122"/>
      <c r="P145" s="123"/>
      <c r="Q145" s="123"/>
      <c r="R145" s="12"/>
      <c r="S145" s="12"/>
      <c r="T145" s="13"/>
      <c r="V145" s="27"/>
    </row>
    <row r="146" spans="2:22" s="7" customFormat="1" ht="49.5" hidden="1" customHeight="1">
      <c r="B146" s="105" t="s">
        <v>97</v>
      </c>
      <c r="C146" s="107">
        <f t="shared" si="7"/>
        <v>18</v>
      </c>
      <c r="D146" s="177" t="s">
        <v>98</v>
      </c>
      <c r="E146" s="97"/>
      <c r="F146" s="97"/>
      <c r="G146" s="97"/>
      <c r="H146" s="150">
        <f t="shared" si="6"/>
        <v>0</v>
      </c>
      <c r="I146" s="151"/>
      <c r="J146" s="152"/>
      <c r="K146" s="153"/>
      <c r="L146" s="152"/>
      <c r="M146" s="154"/>
      <c r="N146" s="122"/>
      <c r="O146" s="122"/>
      <c r="P146" s="123"/>
      <c r="Q146" s="123"/>
      <c r="R146" s="10"/>
      <c r="S146" s="10"/>
      <c r="T146" s="11"/>
      <c r="V146" s="27"/>
    </row>
    <row r="147" spans="2:22" s="7" customFormat="1" ht="49.5" hidden="1" customHeight="1">
      <c r="B147" s="105" t="s">
        <v>97</v>
      </c>
      <c r="C147" s="107">
        <f t="shared" si="7"/>
        <v>19</v>
      </c>
      <c r="D147" s="177" t="s">
        <v>98</v>
      </c>
      <c r="E147" s="97"/>
      <c r="F147" s="97"/>
      <c r="G147" s="97"/>
      <c r="H147" s="150">
        <f t="shared" si="6"/>
        <v>0</v>
      </c>
      <c r="I147" s="151"/>
      <c r="J147" s="152"/>
      <c r="K147" s="153"/>
      <c r="L147" s="152"/>
      <c r="M147" s="154"/>
      <c r="N147" s="122"/>
      <c r="O147" s="122"/>
      <c r="P147" s="123"/>
      <c r="Q147" s="123"/>
      <c r="R147" s="12"/>
      <c r="S147" s="12"/>
      <c r="T147" s="13"/>
      <c r="V147" s="27"/>
    </row>
    <row r="148" spans="2:22" s="7" customFormat="1" ht="49.5" hidden="1" customHeight="1">
      <c r="B148" s="105" t="s">
        <v>97</v>
      </c>
      <c r="C148" s="107">
        <f t="shared" si="7"/>
        <v>20</v>
      </c>
      <c r="D148" s="177" t="s">
        <v>98</v>
      </c>
      <c r="E148" s="97"/>
      <c r="F148" s="97"/>
      <c r="G148" s="97"/>
      <c r="H148" s="150">
        <f t="shared" si="6"/>
        <v>0</v>
      </c>
      <c r="I148" s="151"/>
      <c r="J148" s="152"/>
      <c r="K148" s="153"/>
      <c r="L148" s="152"/>
      <c r="M148" s="154"/>
      <c r="N148" s="122"/>
      <c r="O148" s="122"/>
      <c r="P148" s="123"/>
      <c r="Q148" s="123"/>
      <c r="R148" s="12"/>
      <c r="S148" s="12"/>
      <c r="T148" s="13"/>
      <c r="V148" s="27"/>
    </row>
    <row r="149" spans="2:22" s="7" customFormat="1" ht="49.5" hidden="1" customHeight="1">
      <c r="B149" s="105" t="s">
        <v>97</v>
      </c>
      <c r="C149" s="107">
        <f>C148+1</f>
        <v>21</v>
      </c>
      <c r="D149" s="177" t="s">
        <v>98</v>
      </c>
      <c r="E149" s="97"/>
      <c r="F149" s="97"/>
      <c r="G149" s="97"/>
      <c r="H149" s="150">
        <f t="shared" si="6"/>
        <v>0</v>
      </c>
      <c r="I149" s="151"/>
      <c r="J149" s="152"/>
      <c r="K149" s="153"/>
      <c r="L149" s="152"/>
      <c r="M149" s="154"/>
      <c r="N149" s="122"/>
      <c r="O149" s="122"/>
      <c r="P149" s="123"/>
      <c r="Q149" s="123"/>
      <c r="R149" s="12"/>
      <c r="S149" s="12"/>
      <c r="T149" s="13"/>
      <c r="V149" s="27"/>
    </row>
    <row r="150" spans="2:22" s="7" customFormat="1" ht="49.5" hidden="1" customHeight="1">
      <c r="B150" s="105" t="s">
        <v>97</v>
      </c>
      <c r="C150" s="107">
        <f t="shared" si="7"/>
        <v>22</v>
      </c>
      <c r="D150" s="177" t="s">
        <v>98</v>
      </c>
      <c r="E150" s="97"/>
      <c r="F150" s="97"/>
      <c r="G150" s="97"/>
      <c r="H150" s="150">
        <f t="shared" si="6"/>
        <v>0</v>
      </c>
      <c r="I150" s="151"/>
      <c r="J150" s="152"/>
      <c r="K150" s="153"/>
      <c r="L150" s="152"/>
      <c r="M150" s="154"/>
      <c r="N150" s="122"/>
      <c r="O150" s="122"/>
      <c r="P150" s="123"/>
      <c r="Q150" s="123"/>
      <c r="R150" s="12"/>
      <c r="S150" s="12"/>
      <c r="T150" s="13"/>
      <c r="V150" s="27"/>
    </row>
    <row r="151" spans="2:22" s="7" customFormat="1" ht="49.5" hidden="1" customHeight="1">
      <c r="B151" s="105" t="s">
        <v>97</v>
      </c>
      <c r="C151" s="107">
        <f t="shared" si="7"/>
        <v>23</v>
      </c>
      <c r="D151" s="177" t="s">
        <v>98</v>
      </c>
      <c r="E151" s="97"/>
      <c r="F151" s="97"/>
      <c r="G151" s="97"/>
      <c r="H151" s="150">
        <f t="shared" si="6"/>
        <v>0</v>
      </c>
      <c r="I151" s="151"/>
      <c r="J151" s="152"/>
      <c r="K151" s="153"/>
      <c r="L151" s="152"/>
      <c r="M151" s="154"/>
      <c r="N151" s="122"/>
      <c r="O151" s="122"/>
      <c r="P151" s="123"/>
      <c r="Q151" s="123"/>
      <c r="R151" s="10"/>
      <c r="S151" s="10"/>
      <c r="T151" s="11"/>
      <c r="V151" s="27"/>
    </row>
    <row r="152" spans="2:22" s="7" customFormat="1" ht="49.5" hidden="1" customHeight="1">
      <c r="B152" s="105" t="s">
        <v>97</v>
      </c>
      <c r="C152" s="107">
        <f t="shared" si="7"/>
        <v>24</v>
      </c>
      <c r="D152" s="177" t="s">
        <v>98</v>
      </c>
      <c r="E152" s="97"/>
      <c r="F152" s="97"/>
      <c r="G152" s="97"/>
      <c r="H152" s="150">
        <f t="shared" si="6"/>
        <v>0</v>
      </c>
      <c r="I152" s="151"/>
      <c r="J152" s="152"/>
      <c r="K152" s="153"/>
      <c r="L152" s="152"/>
      <c r="M152" s="154"/>
      <c r="N152" s="122"/>
      <c r="O152" s="122"/>
      <c r="P152" s="123"/>
      <c r="Q152" s="123"/>
      <c r="R152" s="12"/>
      <c r="S152" s="12"/>
      <c r="T152" s="13"/>
      <c r="V152" s="27"/>
    </row>
    <row r="153" spans="2:22" s="7" customFormat="1" ht="49.5" hidden="1" customHeight="1">
      <c r="B153" s="105" t="s">
        <v>97</v>
      </c>
      <c r="C153" s="107">
        <f t="shared" si="7"/>
        <v>25</v>
      </c>
      <c r="D153" s="177" t="s">
        <v>98</v>
      </c>
      <c r="E153" s="97"/>
      <c r="F153" s="97"/>
      <c r="G153" s="97"/>
      <c r="H153" s="150">
        <f t="shared" si="6"/>
        <v>0</v>
      </c>
      <c r="I153" s="151"/>
      <c r="J153" s="152"/>
      <c r="K153" s="153"/>
      <c r="L153" s="152"/>
      <c r="M153" s="154"/>
      <c r="N153" s="122"/>
      <c r="O153" s="122"/>
      <c r="P153" s="123"/>
      <c r="Q153" s="123"/>
      <c r="R153" s="12"/>
      <c r="S153" s="12"/>
      <c r="T153" s="13"/>
      <c r="V153" s="27"/>
    </row>
    <row r="154" spans="2:22" s="7" customFormat="1" ht="49.5" hidden="1" customHeight="1">
      <c r="B154" s="105" t="s">
        <v>97</v>
      </c>
      <c r="C154" s="107">
        <f t="shared" si="7"/>
        <v>26</v>
      </c>
      <c r="D154" s="177" t="s">
        <v>98</v>
      </c>
      <c r="E154" s="97"/>
      <c r="F154" s="97"/>
      <c r="G154" s="97"/>
      <c r="H154" s="150">
        <f t="shared" si="6"/>
        <v>0</v>
      </c>
      <c r="I154" s="151"/>
      <c r="J154" s="152"/>
      <c r="K154" s="153"/>
      <c r="L154" s="152"/>
      <c r="M154" s="154"/>
      <c r="N154" s="122"/>
      <c r="O154" s="122"/>
      <c r="P154" s="123"/>
      <c r="Q154" s="123"/>
      <c r="R154" s="12"/>
      <c r="S154" s="12"/>
      <c r="T154" s="13"/>
      <c r="V154" s="27"/>
    </row>
    <row r="155" spans="2:22" s="7" customFormat="1" ht="49.5" hidden="1" customHeight="1">
      <c r="B155" s="105" t="s">
        <v>97</v>
      </c>
      <c r="C155" s="107">
        <f t="shared" si="7"/>
        <v>27</v>
      </c>
      <c r="D155" s="177" t="s">
        <v>98</v>
      </c>
      <c r="E155" s="97"/>
      <c r="F155" s="97"/>
      <c r="G155" s="97"/>
      <c r="H155" s="150">
        <f t="shared" si="6"/>
        <v>0</v>
      </c>
      <c r="I155" s="151"/>
      <c r="J155" s="152"/>
      <c r="K155" s="153"/>
      <c r="L155" s="152"/>
      <c r="M155" s="154"/>
      <c r="N155" s="122"/>
      <c r="O155" s="122"/>
      <c r="P155" s="123"/>
      <c r="Q155" s="123"/>
      <c r="R155" s="12"/>
      <c r="S155" s="12"/>
      <c r="T155" s="13"/>
      <c r="V155" s="27"/>
    </row>
    <row r="156" spans="2:22" s="7" customFormat="1" ht="49.5" hidden="1" customHeight="1">
      <c r="B156" s="105" t="s">
        <v>97</v>
      </c>
      <c r="C156" s="107">
        <f t="shared" si="7"/>
        <v>28</v>
      </c>
      <c r="D156" s="177" t="s">
        <v>98</v>
      </c>
      <c r="E156" s="97"/>
      <c r="F156" s="97"/>
      <c r="G156" s="97"/>
      <c r="H156" s="150">
        <f t="shared" si="6"/>
        <v>0</v>
      </c>
      <c r="I156" s="151"/>
      <c r="J156" s="152"/>
      <c r="K156" s="153"/>
      <c r="L156" s="152"/>
      <c r="M156" s="154"/>
      <c r="N156" s="122"/>
      <c r="O156" s="122"/>
      <c r="P156" s="123"/>
      <c r="Q156" s="123"/>
      <c r="R156" s="12"/>
      <c r="S156" s="12"/>
      <c r="T156" s="13"/>
      <c r="V156" s="27"/>
    </row>
    <row r="157" spans="2:22" s="7" customFormat="1" ht="49.5" hidden="1" customHeight="1">
      <c r="B157" s="105" t="s">
        <v>97</v>
      </c>
      <c r="C157" s="107">
        <f t="shared" si="7"/>
        <v>29</v>
      </c>
      <c r="D157" s="177" t="s">
        <v>98</v>
      </c>
      <c r="E157" s="97"/>
      <c r="F157" s="97"/>
      <c r="G157" s="97"/>
      <c r="H157" s="150">
        <f t="shared" si="6"/>
        <v>0</v>
      </c>
      <c r="I157" s="151"/>
      <c r="J157" s="152"/>
      <c r="K157" s="153"/>
      <c r="L157" s="152"/>
      <c r="M157" s="154"/>
      <c r="N157" s="122"/>
      <c r="O157" s="122"/>
      <c r="P157" s="123"/>
      <c r="Q157" s="123"/>
      <c r="R157" s="10"/>
      <c r="S157" s="10"/>
      <c r="T157" s="11"/>
      <c r="V157" s="27"/>
    </row>
    <row r="158" spans="2:22" s="7" customFormat="1" ht="49.5" hidden="1" customHeight="1" thickBot="1">
      <c r="B158" s="106" t="s">
        <v>97</v>
      </c>
      <c r="C158" s="103">
        <f t="shared" si="7"/>
        <v>30</v>
      </c>
      <c r="D158" s="178" t="s">
        <v>98</v>
      </c>
      <c r="E158" s="99"/>
      <c r="F158" s="99"/>
      <c r="G158" s="99"/>
      <c r="H158" s="164">
        <f t="shared" si="6"/>
        <v>0</v>
      </c>
      <c r="I158" s="165"/>
      <c r="J158" s="166"/>
      <c r="K158" s="167"/>
      <c r="L158" s="166"/>
      <c r="M158" s="168"/>
      <c r="N158" s="128"/>
      <c r="O158" s="128"/>
      <c r="P158" s="129"/>
      <c r="Q158" s="129"/>
      <c r="R158" s="12"/>
      <c r="S158" s="12"/>
      <c r="T158" s="13"/>
      <c r="V158" s="27"/>
    </row>
    <row r="159" spans="2:22" s="7" customFormat="1" ht="49.5" customHeight="1" thickTop="1" thickBot="1">
      <c r="B159" s="17" t="s">
        <v>94</v>
      </c>
      <c r="C159" s="17"/>
      <c r="D159" s="117"/>
      <c r="E159" s="25"/>
      <c r="F159" s="25"/>
      <c r="G159" s="25"/>
      <c r="H159" s="169">
        <f>SUM(H129:H158)</f>
        <v>400000</v>
      </c>
      <c r="I159" s="170"/>
      <c r="J159" s="171"/>
      <c r="K159" s="171"/>
      <c r="L159" s="171"/>
      <c r="M159" s="171"/>
      <c r="N159" s="130"/>
      <c r="O159" s="130"/>
      <c r="P159" s="131"/>
      <c r="Q159" s="131"/>
      <c r="R159" s="8"/>
      <c r="S159" s="8"/>
      <c r="T159" s="9"/>
    </row>
    <row r="160" spans="2:22" s="7" customFormat="1" ht="49.5" customHeight="1" thickTop="1">
      <c r="B160" s="101" t="s">
        <v>101</v>
      </c>
      <c r="C160" s="104">
        <v>1</v>
      </c>
      <c r="D160" s="29" t="s">
        <v>98</v>
      </c>
      <c r="E160" s="96" t="s">
        <v>12</v>
      </c>
      <c r="F160" s="96"/>
      <c r="G160" s="96"/>
      <c r="H160" s="172">
        <f t="shared" ref="H160:H189" si="8">IF(L160&lt;=0,I160*J160,I160*J160*L160)</f>
        <v>220000</v>
      </c>
      <c r="I160" s="145">
        <v>22000</v>
      </c>
      <c r="J160" s="146">
        <v>10</v>
      </c>
      <c r="K160" s="147" t="s">
        <v>90</v>
      </c>
      <c r="L160" s="148"/>
      <c r="M160" s="149"/>
      <c r="N160" s="142" t="s">
        <v>102</v>
      </c>
      <c r="O160" s="120" t="s">
        <v>198</v>
      </c>
      <c r="P160" s="121" t="s">
        <v>197</v>
      </c>
      <c r="Q160" s="121" t="s">
        <v>103</v>
      </c>
      <c r="R160" s="8"/>
      <c r="S160" s="8"/>
      <c r="T160" s="9"/>
      <c r="V160" s="27"/>
    </row>
    <row r="161" spans="2:22" s="7" customFormat="1" ht="49.5" customHeight="1" thickBot="1">
      <c r="B161" s="105" t="s">
        <v>29</v>
      </c>
      <c r="C161" s="107">
        <f>C160+1</f>
        <v>2</v>
      </c>
      <c r="D161" s="116" t="s">
        <v>98</v>
      </c>
      <c r="E161" s="97"/>
      <c r="F161" s="97" t="s">
        <v>12</v>
      </c>
      <c r="G161" s="97"/>
      <c r="H161" s="150">
        <f t="shared" si="8"/>
        <v>1498000</v>
      </c>
      <c r="I161" s="151">
        <v>21400</v>
      </c>
      <c r="J161" s="152">
        <v>10</v>
      </c>
      <c r="K161" s="153" t="s">
        <v>90</v>
      </c>
      <c r="L161" s="152">
        <v>7</v>
      </c>
      <c r="M161" s="154" t="s">
        <v>104</v>
      </c>
      <c r="N161" s="122" t="s">
        <v>105</v>
      </c>
      <c r="O161" s="122" t="s">
        <v>189</v>
      </c>
      <c r="P161" s="123" t="s">
        <v>203</v>
      </c>
      <c r="Q161" s="123" t="s">
        <v>106</v>
      </c>
      <c r="R161" s="10"/>
      <c r="S161" s="10"/>
      <c r="T161" s="11"/>
      <c r="V161" s="27"/>
    </row>
    <row r="162" spans="2:22" s="7" customFormat="1" ht="49.5" hidden="1" customHeight="1">
      <c r="B162" s="105" t="s">
        <v>29</v>
      </c>
      <c r="C162" s="107">
        <f t="shared" ref="C162:C189" si="9">C161+1</f>
        <v>3</v>
      </c>
      <c r="D162" s="116" t="s">
        <v>98</v>
      </c>
      <c r="E162" s="97"/>
      <c r="F162" s="97"/>
      <c r="G162" s="97"/>
      <c r="H162" s="150">
        <f t="shared" si="8"/>
        <v>0</v>
      </c>
      <c r="I162" s="151"/>
      <c r="J162" s="152"/>
      <c r="K162" s="153"/>
      <c r="L162" s="152"/>
      <c r="M162" s="154"/>
      <c r="N162" s="122"/>
      <c r="O162" s="122"/>
      <c r="P162" s="123"/>
      <c r="Q162" s="123"/>
      <c r="R162" s="12"/>
      <c r="S162" s="12"/>
      <c r="T162" s="13"/>
      <c r="V162" s="27"/>
    </row>
    <row r="163" spans="2:22" s="7" customFormat="1" ht="49.5" hidden="1" customHeight="1">
      <c r="B163" s="105" t="s">
        <v>29</v>
      </c>
      <c r="C163" s="107">
        <f t="shared" si="9"/>
        <v>4</v>
      </c>
      <c r="D163" s="116" t="s">
        <v>98</v>
      </c>
      <c r="E163" s="97"/>
      <c r="F163" s="97"/>
      <c r="G163" s="97"/>
      <c r="H163" s="150">
        <f t="shared" si="8"/>
        <v>0</v>
      </c>
      <c r="I163" s="151"/>
      <c r="J163" s="152"/>
      <c r="K163" s="153"/>
      <c r="L163" s="152"/>
      <c r="M163" s="154"/>
      <c r="N163" s="122"/>
      <c r="O163" s="122"/>
      <c r="P163" s="123"/>
      <c r="Q163" s="123"/>
      <c r="R163" s="12"/>
      <c r="S163" s="12"/>
      <c r="T163" s="13"/>
      <c r="V163" s="27"/>
    </row>
    <row r="164" spans="2:22" s="7" customFormat="1" ht="49.5" hidden="1" customHeight="1">
      <c r="B164" s="105" t="s">
        <v>29</v>
      </c>
      <c r="C164" s="107">
        <f t="shared" si="9"/>
        <v>5</v>
      </c>
      <c r="D164" s="116" t="s">
        <v>98</v>
      </c>
      <c r="E164" s="97"/>
      <c r="F164" s="97"/>
      <c r="G164" s="97"/>
      <c r="H164" s="150">
        <f t="shared" si="8"/>
        <v>0</v>
      </c>
      <c r="I164" s="151"/>
      <c r="J164" s="152"/>
      <c r="K164" s="153"/>
      <c r="L164" s="152"/>
      <c r="M164" s="154"/>
      <c r="N164" s="122"/>
      <c r="O164" s="122"/>
      <c r="P164" s="123"/>
      <c r="Q164" s="123"/>
      <c r="R164" s="12"/>
      <c r="S164" s="12"/>
      <c r="T164" s="13"/>
      <c r="V164" s="27"/>
    </row>
    <row r="165" spans="2:22" s="7" customFormat="1" ht="49.5" hidden="1" customHeight="1">
      <c r="B165" s="105" t="s">
        <v>29</v>
      </c>
      <c r="C165" s="107">
        <f t="shared" si="9"/>
        <v>6</v>
      </c>
      <c r="D165" s="116" t="s">
        <v>98</v>
      </c>
      <c r="E165" s="97"/>
      <c r="F165" s="97"/>
      <c r="G165" s="97"/>
      <c r="H165" s="150">
        <f t="shared" si="8"/>
        <v>0</v>
      </c>
      <c r="I165" s="151"/>
      <c r="J165" s="152"/>
      <c r="K165" s="153"/>
      <c r="L165" s="152"/>
      <c r="M165" s="154"/>
      <c r="N165" s="122"/>
      <c r="O165" s="122"/>
      <c r="P165" s="123"/>
      <c r="Q165" s="123"/>
      <c r="R165" s="12"/>
      <c r="S165" s="12"/>
      <c r="T165" s="13"/>
      <c r="V165" s="27"/>
    </row>
    <row r="166" spans="2:22" s="7" customFormat="1" ht="49.5" hidden="1" customHeight="1">
      <c r="B166" s="105" t="s">
        <v>29</v>
      </c>
      <c r="C166" s="107">
        <f t="shared" si="9"/>
        <v>7</v>
      </c>
      <c r="D166" s="116" t="s">
        <v>98</v>
      </c>
      <c r="E166" s="97"/>
      <c r="F166" s="97"/>
      <c r="G166" s="97"/>
      <c r="H166" s="150">
        <f t="shared" si="8"/>
        <v>0</v>
      </c>
      <c r="I166" s="151"/>
      <c r="J166" s="152"/>
      <c r="K166" s="153"/>
      <c r="L166" s="152"/>
      <c r="M166" s="154"/>
      <c r="N166" s="122"/>
      <c r="O166" s="122"/>
      <c r="P166" s="123"/>
      <c r="Q166" s="123"/>
      <c r="R166" s="10"/>
      <c r="S166" s="10"/>
      <c r="T166" s="11"/>
      <c r="V166" s="27"/>
    </row>
    <row r="167" spans="2:22" s="7" customFormat="1" ht="49.5" hidden="1" customHeight="1">
      <c r="B167" s="105" t="s">
        <v>29</v>
      </c>
      <c r="C167" s="107">
        <f t="shared" si="9"/>
        <v>8</v>
      </c>
      <c r="D167" s="116" t="s">
        <v>98</v>
      </c>
      <c r="E167" s="97"/>
      <c r="F167" s="97"/>
      <c r="G167" s="97"/>
      <c r="H167" s="150">
        <f t="shared" si="8"/>
        <v>0</v>
      </c>
      <c r="I167" s="151"/>
      <c r="J167" s="152"/>
      <c r="K167" s="153"/>
      <c r="L167" s="152"/>
      <c r="M167" s="154"/>
      <c r="N167" s="122"/>
      <c r="O167" s="122"/>
      <c r="P167" s="123"/>
      <c r="Q167" s="123"/>
      <c r="R167" s="12"/>
      <c r="S167" s="12"/>
      <c r="T167" s="13"/>
      <c r="V167" s="27"/>
    </row>
    <row r="168" spans="2:22" s="7" customFormat="1" ht="49.5" hidden="1" customHeight="1">
      <c r="B168" s="105" t="s">
        <v>29</v>
      </c>
      <c r="C168" s="107">
        <f t="shared" si="9"/>
        <v>9</v>
      </c>
      <c r="D168" s="116" t="s">
        <v>98</v>
      </c>
      <c r="E168" s="97"/>
      <c r="F168" s="97"/>
      <c r="G168" s="97"/>
      <c r="H168" s="150">
        <f t="shared" si="8"/>
        <v>0</v>
      </c>
      <c r="I168" s="151"/>
      <c r="J168" s="152"/>
      <c r="K168" s="153"/>
      <c r="L168" s="152"/>
      <c r="M168" s="154"/>
      <c r="N168" s="122"/>
      <c r="O168" s="122"/>
      <c r="P168" s="123"/>
      <c r="Q168" s="123"/>
      <c r="R168" s="12"/>
      <c r="S168" s="12"/>
      <c r="T168" s="13"/>
      <c r="V168" s="27"/>
    </row>
    <row r="169" spans="2:22" s="7" customFormat="1" ht="49.5" hidden="1" customHeight="1">
      <c r="B169" s="105" t="s">
        <v>29</v>
      </c>
      <c r="C169" s="107">
        <f t="shared" si="9"/>
        <v>10</v>
      </c>
      <c r="D169" s="116" t="s">
        <v>98</v>
      </c>
      <c r="E169" s="97"/>
      <c r="F169" s="97"/>
      <c r="G169" s="97"/>
      <c r="H169" s="150">
        <f t="shared" si="8"/>
        <v>0</v>
      </c>
      <c r="I169" s="151"/>
      <c r="J169" s="152"/>
      <c r="K169" s="153"/>
      <c r="L169" s="152"/>
      <c r="M169" s="154"/>
      <c r="N169" s="122"/>
      <c r="O169" s="122"/>
      <c r="P169" s="123"/>
      <c r="Q169" s="123"/>
      <c r="R169" s="12"/>
      <c r="S169" s="12"/>
      <c r="T169" s="13"/>
      <c r="V169" s="27"/>
    </row>
    <row r="170" spans="2:22" s="7" customFormat="1" ht="49.5" hidden="1" customHeight="1">
      <c r="B170" s="105" t="s">
        <v>29</v>
      </c>
      <c r="C170" s="107">
        <f t="shared" si="9"/>
        <v>11</v>
      </c>
      <c r="D170" s="116" t="s">
        <v>98</v>
      </c>
      <c r="E170" s="97"/>
      <c r="F170" s="97"/>
      <c r="G170" s="97"/>
      <c r="H170" s="150">
        <f t="shared" si="8"/>
        <v>0</v>
      </c>
      <c r="I170" s="151"/>
      <c r="J170" s="152"/>
      <c r="K170" s="153"/>
      <c r="L170" s="152"/>
      <c r="M170" s="154"/>
      <c r="N170" s="122"/>
      <c r="O170" s="122"/>
      <c r="P170" s="123"/>
      <c r="Q170" s="123"/>
      <c r="R170" s="12"/>
      <c r="S170" s="12"/>
      <c r="T170" s="13"/>
      <c r="V170" s="27"/>
    </row>
    <row r="171" spans="2:22" s="7" customFormat="1" ht="49.5" hidden="1" customHeight="1">
      <c r="B171" s="105" t="s">
        <v>29</v>
      </c>
      <c r="C171" s="107">
        <f t="shared" si="9"/>
        <v>12</v>
      </c>
      <c r="D171" s="116" t="s">
        <v>98</v>
      </c>
      <c r="E171" s="97"/>
      <c r="F171" s="97"/>
      <c r="G171" s="97"/>
      <c r="H171" s="150">
        <f t="shared" si="8"/>
        <v>0</v>
      </c>
      <c r="I171" s="151"/>
      <c r="J171" s="152"/>
      <c r="K171" s="153"/>
      <c r="L171" s="152"/>
      <c r="M171" s="154"/>
      <c r="N171" s="122"/>
      <c r="O171" s="122"/>
      <c r="P171" s="123"/>
      <c r="Q171" s="123"/>
      <c r="R171" s="10"/>
      <c r="S171" s="10"/>
      <c r="T171" s="11"/>
      <c r="V171" s="27"/>
    </row>
    <row r="172" spans="2:22" s="7" customFormat="1" ht="49.5" hidden="1" customHeight="1">
      <c r="B172" s="105" t="s">
        <v>29</v>
      </c>
      <c r="C172" s="107">
        <f t="shared" si="9"/>
        <v>13</v>
      </c>
      <c r="D172" s="116" t="s">
        <v>98</v>
      </c>
      <c r="E172" s="97"/>
      <c r="F172" s="97"/>
      <c r="G172" s="97"/>
      <c r="H172" s="150">
        <f t="shared" si="8"/>
        <v>0</v>
      </c>
      <c r="I172" s="151"/>
      <c r="J172" s="152"/>
      <c r="K172" s="153"/>
      <c r="L172" s="152"/>
      <c r="M172" s="154"/>
      <c r="N172" s="122"/>
      <c r="O172" s="122"/>
      <c r="P172" s="123"/>
      <c r="Q172" s="123"/>
      <c r="R172" s="12"/>
      <c r="S172" s="12"/>
      <c r="T172" s="13"/>
      <c r="V172" s="27"/>
    </row>
    <row r="173" spans="2:22" s="7" customFormat="1" ht="49.5" hidden="1" customHeight="1">
      <c r="B173" s="105" t="s">
        <v>29</v>
      </c>
      <c r="C173" s="107">
        <f t="shared" si="9"/>
        <v>14</v>
      </c>
      <c r="D173" s="116" t="s">
        <v>98</v>
      </c>
      <c r="E173" s="97"/>
      <c r="F173" s="97"/>
      <c r="G173" s="97"/>
      <c r="H173" s="150">
        <f t="shared" si="8"/>
        <v>0</v>
      </c>
      <c r="I173" s="151"/>
      <c r="J173" s="152"/>
      <c r="K173" s="153"/>
      <c r="L173" s="152"/>
      <c r="M173" s="154"/>
      <c r="N173" s="122"/>
      <c r="O173" s="122"/>
      <c r="P173" s="123"/>
      <c r="Q173" s="123"/>
      <c r="R173" s="12"/>
      <c r="S173" s="12"/>
      <c r="T173" s="13"/>
      <c r="V173" s="27"/>
    </row>
    <row r="174" spans="2:22" s="7" customFormat="1" ht="49.5" hidden="1" customHeight="1">
      <c r="B174" s="105" t="s">
        <v>29</v>
      </c>
      <c r="C174" s="107">
        <f t="shared" si="9"/>
        <v>15</v>
      </c>
      <c r="D174" s="116" t="s">
        <v>98</v>
      </c>
      <c r="E174" s="97"/>
      <c r="F174" s="97"/>
      <c r="G174" s="97"/>
      <c r="H174" s="150">
        <f t="shared" si="8"/>
        <v>0</v>
      </c>
      <c r="I174" s="151"/>
      <c r="J174" s="152"/>
      <c r="K174" s="153"/>
      <c r="L174" s="152"/>
      <c r="M174" s="154"/>
      <c r="N174" s="122"/>
      <c r="O174" s="122"/>
      <c r="P174" s="123"/>
      <c r="Q174" s="123"/>
      <c r="R174" s="12"/>
      <c r="S174" s="12"/>
      <c r="T174" s="13"/>
      <c r="V174" s="27"/>
    </row>
    <row r="175" spans="2:22" s="7" customFormat="1" ht="49.5" hidden="1" customHeight="1">
      <c r="B175" s="105" t="s">
        <v>29</v>
      </c>
      <c r="C175" s="107">
        <f t="shared" si="9"/>
        <v>16</v>
      </c>
      <c r="D175" s="116" t="s">
        <v>98</v>
      </c>
      <c r="E175" s="97"/>
      <c r="F175" s="97"/>
      <c r="G175" s="97"/>
      <c r="H175" s="150">
        <f t="shared" si="8"/>
        <v>0</v>
      </c>
      <c r="I175" s="151"/>
      <c r="J175" s="152"/>
      <c r="K175" s="153"/>
      <c r="L175" s="152"/>
      <c r="M175" s="154"/>
      <c r="N175" s="122"/>
      <c r="O175" s="122"/>
      <c r="P175" s="123"/>
      <c r="Q175" s="123"/>
      <c r="R175" s="12"/>
      <c r="S175" s="12"/>
      <c r="T175" s="13"/>
      <c r="V175" s="27"/>
    </row>
    <row r="176" spans="2:22" s="7" customFormat="1" ht="49.5" hidden="1" customHeight="1">
      <c r="B176" s="105" t="s">
        <v>29</v>
      </c>
      <c r="C176" s="107">
        <f t="shared" si="9"/>
        <v>17</v>
      </c>
      <c r="D176" s="116" t="s">
        <v>98</v>
      </c>
      <c r="E176" s="97"/>
      <c r="F176" s="97"/>
      <c r="G176" s="97"/>
      <c r="H176" s="150">
        <f t="shared" si="8"/>
        <v>0</v>
      </c>
      <c r="I176" s="151"/>
      <c r="J176" s="152"/>
      <c r="K176" s="153"/>
      <c r="L176" s="152"/>
      <c r="M176" s="154"/>
      <c r="N176" s="122"/>
      <c r="O176" s="122"/>
      <c r="P176" s="123"/>
      <c r="Q176" s="123"/>
      <c r="R176" s="10"/>
      <c r="S176" s="10"/>
      <c r="T176" s="11"/>
      <c r="V176" s="27"/>
    </row>
    <row r="177" spans="2:22" s="7" customFormat="1" ht="49.5" hidden="1" customHeight="1">
      <c r="B177" s="105" t="s">
        <v>29</v>
      </c>
      <c r="C177" s="107">
        <f t="shared" si="9"/>
        <v>18</v>
      </c>
      <c r="D177" s="116" t="s">
        <v>98</v>
      </c>
      <c r="E177" s="97"/>
      <c r="F177" s="97"/>
      <c r="G177" s="97"/>
      <c r="H177" s="150">
        <f t="shared" si="8"/>
        <v>0</v>
      </c>
      <c r="I177" s="151"/>
      <c r="J177" s="152"/>
      <c r="K177" s="153"/>
      <c r="L177" s="152"/>
      <c r="M177" s="154"/>
      <c r="N177" s="122"/>
      <c r="O177" s="122"/>
      <c r="P177" s="123"/>
      <c r="Q177" s="123"/>
      <c r="R177" s="12"/>
      <c r="S177" s="12"/>
      <c r="T177" s="13"/>
      <c r="V177" s="27"/>
    </row>
    <row r="178" spans="2:22" s="7" customFormat="1" ht="49.5" hidden="1" customHeight="1">
      <c r="B178" s="105" t="s">
        <v>29</v>
      </c>
      <c r="C178" s="107">
        <f t="shared" si="9"/>
        <v>19</v>
      </c>
      <c r="D178" s="116" t="s">
        <v>98</v>
      </c>
      <c r="E178" s="97"/>
      <c r="F178" s="97"/>
      <c r="G178" s="97"/>
      <c r="H178" s="150">
        <f t="shared" si="8"/>
        <v>0</v>
      </c>
      <c r="I178" s="151"/>
      <c r="J178" s="152"/>
      <c r="K178" s="153"/>
      <c r="L178" s="152"/>
      <c r="M178" s="154"/>
      <c r="N178" s="122"/>
      <c r="O178" s="122"/>
      <c r="P178" s="123"/>
      <c r="Q178" s="123"/>
      <c r="R178" s="12"/>
      <c r="S178" s="12"/>
      <c r="T178" s="13"/>
      <c r="V178" s="27"/>
    </row>
    <row r="179" spans="2:22" s="7" customFormat="1" ht="49.5" hidden="1" customHeight="1">
      <c r="B179" s="105" t="s">
        <v>29</v>
      </c>
      <c r="C179" s="107">
        <f t="shared" si="9"/>
        <v>20</v>
      </c>
      <c r="D179" s="116" t="s">
        <v>98</v>
      </c>
      <c r="E179" s="97"/>
      <c r="F179" s="97"/>
      <c r="G179" s="97"/>
      <c r="H179" s="150">
        <f t="shared" si="8"/>
        <v>0</v>
      </c>
      <c r="I179" s="151"/>
      <c r="J179" s="152"/>
      <c r="K179" s="153"/>
      <c r="L179" s="152"/>
      <c r="M179" s="154"/>
      <c r="N179" s="122"/>
      <c r="O179" s="122"/>
      <c r="P179" s="123"/>
      <c r="Q179" s="123"/>
      <c r="R179" s="12"/>
      <c r="S179" s="12"/>
      <c r="T179" s="13"/>
      <c r="V179" s="27"/>
    </row>
    <row r="180" spans="2:22" s="7" customFormat="1" ht="49.5" hidden="1" customHeight="1">
      <c r="B180" s="105" t="s">
        <v>29</v>
      </c>
      <c r="C180" s="107">
        <f t="shared" si="9"/>
        <v>21</v>
      </c>
      <c r="D180" s="116" t="s">
        <v>98</v>
      </c>
      <c r="E180" s="97"/>
      <c r="F180" s="97"/>
      <c r="G180" s="97"/>
      <c r="H180" s="150">
        <f t="shared" si="8"/>
        <v>0</v>
      </c>
      <c r="I180" s="151"/>
      <c r="J180" s="152"/>
      <c r="K180" s="153"/>
      <c r="L180" s="152"/>
      <c r="M180" s="154"/>
      <c r="N180" s="122"/>
      <c r="O180" s="122"/>
      <c r="P180" s="123"/>
      <c r="Q180" s="123"/>
      <c r="R180" s="12"/>
      <c r="S180" s="12"/>
      <c r="T180" s="13"/>
      <c r="V180" s="27"/>
    </row>
    <row r="181" spans="2:22" s="7" customFormat="1" ht="49.5" hidden="1" customHeight="1">
      <c r="B181" s="105" t="s">
        <v>29</v>
      </c>
      <c r="C181" s="107">
        <f t="shared" si="9"/>
        <v>22</v>
      </c>
      <c r="D181" s="116" t="s">
        <v>98</v>
      </c>
      <c r="E181" s="97"/>
      <c r="F181" s="97"/>
      <c r="G181" s="97"/>
      <c r="H181" s="150">
        <f t="shared" si="8"/>
        <v>0</v>
      </c>
      <c r="I181" s="151"/>
      <c r="J181" s="152"/>
      <c r="K181" s="153"/>
      <c r="L181" s="152"/>
      <c r="M181" s="154"/>
      <c r="N181" s="122"/>
      <c r="O181" s="122"/>
      <c r="P181" s="123"/>
      <c r="Q181" s="123"/>
      <c r="R181" s="10"/>
      <c r="S181" s="10"/>
      <c r="T181" s="11"/>
      <c r="V181" s="27"/>
    </row>
    <row r="182" spans="2:22" s="7" customFormat="1" ht="49.5" hidden="1" customHeight="1">
      <c r="B182" s="105" t="s">
        <v>29</v>
      </c>
      <c r="C182" s="107">
        <f t="shared" si="9"/>
        <v>23</v>
      </c>
      <c r="D182" s="116" t="s">
        <v>98</v>
      </c>
      <c r="E182" s="97"/>
      <c r="F182" s="97"/>
      <c r="G182" s="97"/>
      <c r="H182" s="150">
        <f t="shared" si="8"/>
        <v>0</v>
      </c>
      <c r="I182" s="151"/>
      <c r="J182" s="152"/>
      <c r="K182" s="153"/>
      <c r="L182" s="152"/>
      <c r="M182" s="154"/>
      <c r="N182" s="122"/>
      <c r="O182" s="122"/>
      <c r="P182" s="123"/>
      <c r="Q182" s="123"/>
      <c r="R182" s="12"/>
      <c r="S182" s="12"/>
      <c r="T182" s="13"/>
      <c r="V182" s="27"/>
    </row>
    <row r="183" spans="2:22" s="7" customFormat="1" ht="49.5" hidden="1" customHeight="1">
      <c r="B183" s="105" t="s">
        <v>29</v>
      </c>
      <c r="C183" s="107">
        <f t="shared" si="9"/>
        <v>24</v>
      </c>
      <c r="D183" s="116" t="s">
        <v>98</v>
      </c>
      <c r="E183" s="97"/>
      <c r="F183" s="97"/>
      <c r="G183" s="97"/>
      <c r="H183" s="150">
        <f t="shared" si="8"/>
        <v>0</v>
      </c>
      <c r="I183" s="151"/>
      <c r="J183" s="152"/>
      <c r="K183" s="153"/>
      <c r="L183" s="152"/>
      <c r="M183" s="154"/>
      <c r="N183" s="122"/>
      <c r="O183" s="122"/>
      <c r="P183" s="123"/>
      <c r="Q183" s="123"/>
      <c r="R183" s="12"/>
      <c r="S183" s="12"/>
      <c r="T183" s="13"/>
      <c r="V183" s="27"/>
    </row>
    <row r="184" spans="2:22" s="7" customFormat="1" ht="49.5" hidden="1" customHeight="1">
      <c r="B184" s="105" t="s">
        <v>29</v>
      </c>
      <c r="C184" s="107">
        <f t="shared" si="9"/>
        <v>25</v>
      </c>
      <c r="D184" s="116" t="s">
        <v>98</v>
      </c>
      <c r="E184" s="97"/>
      <c r="F184" s="97"/>
      <c r="G184" s="97"/>
      <c r="H184" s="150">
        <f t="shared" si="8"/>
        <v>0</v>
      </c>
      <c r="I184" s="151"/>
      <c r="J184" s="152"/>
      <c r="K184" s="153"/>
      <c r="L184" s="152"/>
      <c r="M184" s="154"/>
      <c r="N184" s="122"/>
      <c r="O184" s="122"/>
      <c r="P184" s="123"/>
      <c r="Q184" s="123"/>
      <c r="R184" s="12"/>
      <c r="S184" s="12"/>
      <c r="T184" s="13"/>
      <c r="V184" s="27"/>
    </row>
    <row r="185" spans="2:22" s="7" customFormat="1" ht="49.5" hidden="1" customHeight="1">
      <c r="B185" s="105" t="s">
        <v>29</v>
      </c>
      <c r="C185" s="107">
        <f t="shared" si="9"/>
        <v>26</v>
      </c>
      <c r="D185" s="116" t="s">
        <v>98</v>
      </c>
      <c r="E185" s="97"/>
      <c r="F185" s="97"/>
      <c r="G185" s="97"/>
      <c r="H185" s="150">
        <f t="shared" si="8"/>
        <v>0</v>
      </c>
      <c r="I185" s="151"/>
      <c r="J185" s="152"/>
      <c r="K185" s="153"/>
      <c r="L185" s="152"/>
      <c r="M185" s="154"/>
      <c r="N185" s="122"/>
      <c r="O185" s="122"/>
      <c r="P185" s="123"/>
      <c r="Q185" s="123"/>
      <c r="R185" s="12"/>
      <c r="S185" s="12"/>
      <c r="T185" s="13"/>
      <c r="V185" s="27"/>
    </row>
    <row r="186" spans="2:22" s="7" customFormat="1" ht="49.5" hidden="1" customHeight="1">
      <c r="B186" s="105" t="s">
        <v>29</v>
      </c>
      <c r="C186" s="107">
        <f t="shared" si="9"/>
        <v>27</v>
      </c>
      <c r="D186" s="116" t="s">
        <v>98</v>
      </c>
      <c r="E186" s="97"/>
      <c r="F186" s="97"/>
      <c r="G186" s="97"/>
      <c r="H186" s="150">
        <f t="shared" si="8"/>
        <v>0</v>
      </c>
      <c r="I186" s="151"/>
      <c r="J186" s="152"/>
      <c r="K186" s="153"/>
      <c r="L186" s="152"/>
      <c r="M186" s="154"/>
      <c r="N186" s="122"/>
      <c r="O186" s="122"/>
      <c r="P186" s="123"/>
      <c r="Q186" s="123"/>
      <c r="R186" s="12"/>
      <c r="S186" s="12"/>
      <c r="T186" s="13"/>
      <c r="V186" s="27"/>
    </row>
    <row r="187" spans="2:22" s="7" customFormat="1" ht="49.5" hidden="1" customHeight="1">
      <c r="B187" s="105" t="s">
        <v>29</v>
      </c>
      <c r="C187" s="107">
        <f t="shared" si="9"/>
        <v>28</v>
      </c>
      <c r="D187" s="116" t="s">
        <v>98</v>
      </c>
      <c r="E187" s="97"/>
      <c r="F187" s="97"/>
      <c r="G187" s="97"/>
      <c r="H187" s="150">
        <f t="shared" si="8"/>
        <v>0</v>
      </c>
      <c r="I187" s="151"/>
      <c r="J187" s="152"/>
      <c r="K187" s="153"/>
      <c r="L187" s="152"/>
      <c r="M187" s="154"/>
      <c r="N187" s="122"/>
      <c r="O187" s="122"/>
      <c r="P187" s="123"/>
      <c r="Q187" s="123"/>
      <c r="R187" s="12"/>
      <c r="S187" s="12"/>
      <c r="T187" s="13"/>
      <c r="V187" s="27"/>
    </row>
    <row r="188" spans="2:22" s="7" customFormat="1" ht="49.5" hidden="1" customHeight="1">
      <c r="B188" s="105" t="s">
        <v>29</v>
      </c>
      <c r="C188" s="107">
        <f t="shared" si="9"/>
        <v>29</v>
      </c>
      <c r="D188" s="116" t="s">
        <v>98</v>
      </c>
      <c r="E188" s="97"/>
      <c r="F188" s="97"/>
      <c r="G188" s="97"/>
      <c r="H188" s="150">
        <f t="shared" si="8"/>
        <v>0</v>
      </c>
      <c r="I188" s="151"/>
      <c r="J188" s="152"/>
      <c r="K188" s="153"/>
      <c r="L188" s="152"/>
      <c r="M188" s="154"/>
      <c r="N188" s="122"/>
      <c r="O188" s="122"/>
      <c r="P188" s="123"/>
      <c r="Q188" s="123"/>
      <c r="R188" s="10"/>
      <c r="S188" s="10"/>
      <c r="T188" s="11"/>
      <c r="V188" s="27"/>
    </row>
    <row r="189" spans="2:22" s="7" customFormat="1" ht="49.5" hidden="1" customHeight="1" thickBot="1">
      <c r="B189" s="106" t="s">
        <v>29</v>
      </c>
      <c r="C189" s="103">
        <f t="shared" si="9"/>
        <v>30</v>
      </c>
      <c r="D189" s="30" t="s">
        <v>98</v>
      </c>
      <c r="E189" s="99"/>
      <c r="F189" s="99"/>
      <c r="G189" s="99"/>
      <c r="H189" s="173">
        <f t="shared" si="8"/>
        <v>0</v>
      </c>
      <c r="I189" s="165"/>
      <c r="J189" s="166"/>
      <c r="K189" s="167"/>
      <c r="L189" s="166"/>
      <c r="M189" s="168"/>
      <c r="N189" s="128"/>
      <c r="O189" s="128"/>
      <c r="P189" s="129"/>
      <c r="Q189" s="129"/>
      <c r="R189" s="12"/>
      <c r="S189" s="12"/>
      <c r="T189" s="13"/>
      <c r="V189" s="27"/>
    </row>
    <row r="190" spans="2:22" s="7" customFormat="1" ht="49.5" customHeight="1" thickTop="1" thickBot="1">
      <c r="B190" s="17" t="s">
        <v>94</v>
      </c>
      <c r="C190" s="17"/>
      <c r="D190" s="117"/>
      <c r="E190" s="25"/>
      <c r="F190" s="25"/>
      <c r="G190" s="25"/>
      <c r="H190" s="169">
        <f>SUM(H160:H189)</f>
        <v>1718000</v>
      </c>
      <c r="I190" s="170"/>
      <c r="J190" s="171"/>
      <c r="K190" s="171"/>
      <c r="L190" s="171"/>
      <c r="M190" s="171"/>
      <c r="N190" s="130"/>
      <c r="O190" s="130"/>
      <c r="P190" s="131"/>
      <c r="Q190" s="131"/>
      <c r="R190" s="8"/>
      <c r="S190" s="8"/>
      <c r="T190" s="9"/>
    </row>
    <row r="191" spans="2:22" s="7" customFormat="1" ht="49.5" customHeight="1" thickTop="1" thickBot="1">
      <c r="B191" s="101" t="s">
        <v>107</v>
      </c>
      <c r="C191" s="104">
        <v>1</v>
      </c>
      <c r="D191" s="29" t="s">
        <v>88</v>
      </c>
      <c r="E191" s="96" t="s">
        <v>12</v>
      </c>
      <c r="F191" s="96"/>
      <c r="G191" s="96"/>
      <c r="H191" s="172">
        <f t="shared" ref="H191:H220" si="10">IF(L191&lt;=0,I191*J191,I191*J191*L191)</f>
        <v>42000</v>
      </c>
      <c r="I191" s="145">
        <v>140</v>
      </c>
      <c r="J191" s="146">
        <v>150</v>
      </c>
      <c r="K191" s="147" t="s">
        <v>108</v>
      </c>
      <c r="L191" s="148">
        <v>2</v>
      </c>
      <c r="M191" s="149" t="s">
        <v>109</v>
      </c>
      <c r="N191" s="120" t="s">
        <v>110</v>
      </c>
      <c r="O191" s="120"/>
      <c r="P191" s="121" t="s">
        <v>209</v>
      </c>
      <c r="Q191" s="121" t="s">
        <v>111</v>
      </c>
      <c r="R191" s="8"/>
      <c r="S191" s="8"/>
      <c r="T191" s="9"/>
      <c r="V191" s="27"/>
    </row>
    <row r="192" spans="2:22" s="7" customFormat="1" ht="49.5" hidden="1" customHeight="1">
      <c r="B192" s="105" t="s">
        <v>112</v>
      </c>
      <c r="C192" s="107">
        <f>C191+1</f>
        <v>2</v>
      </c>
      <c r="D192" s="116" t="s">
        <v>88</v>
      </c>
      <c r="E192" s="97"/>
      <c r="F192" s="97"/>
      <c r="G192" s="97"/>
      <c r="H192" s="150">
        <f t="shared" si="10"/>
        <v>0</v>
      </c>
      <c r="I192" s="151"/>
      <c r="J192" s="152"/>
      <c r="K192" s="153"/>
      <c r="L192" s="152"/>
      <c r="M192" s="154"/>
      <c r="N192" s="122"/>
      <c r="O192" s="122"/>
      <c r="P192" s="123"/>
      <c r="Q192" s="123"/>
      <c r="R192" s="10"/>
      <c r="S192" s="10"/>
      <c r="T192" s="11"/>
      <c r="V192" s="27"/>
    </row>
    <row r="193" spans="2:22" s="7" customFormat="1" ht="49.5" hidden="1" customHeight="1">
      <c r="B193" s="105" t="s">
        <v>112</v>
      </c>
      <c r="C193" s="107">
        <f t="shared" ref="C193:C220" si="11">C192+1</f>
        <v>3</v>
      </c>
      <c r="D193" s="116" t="s">
        <v>88</v>
      </c>
      <c r="E193" s="97"/>
      <c r="F193" s="97"/>
      <c r="G193" s="97"/>
      <c r="H193" s="150">
        <f t="shared" si="10"/>
        <v>0</v>
      </c>
      <c r="I193" s="151"/>
      <c r="J193" s="152"/>
      <c r="K193" s="153"/>
      <c r="L193" s="152"/>
      <c r="M193" s="154"/>
      <c r="N193" s="122"/>
      <c r="O193" s="122"/>
      <c r="P193" s="123"/>
      <c r="Q193" s="123"/>
      <c r="R193" s="12"/>
      <c r="S193" s="12"/>
      <c r="T193" s="13"/>
      <c r="V193" s="27"/>
    </row>
    <row r="194" spans="2:22" s="7" customFormat="1" ht="49.5" hidden="1" customHeight="1">
      <c r="B194" s="105" t="s">
        <v>112</v>
      </c>
      <c r="C194" s="107">
        <f t="shared" si="11"/>
        <v>4</v>
      </c>
      <c r="D194" s="116" t="s">
        <v>88</v>
      </c>
      <c r="E194" s="97"/>
      <c r="F194" s="97"/>
      <c r="G194" s="97"/>
      <c r="H194" s="150">
        <f t="shared" si="10"/>
        <v>0</v>
      </c>
      <c r="I194" s="151"/>
      <c r="J194" s="152"/>
      <c r="K194" s="153"/>
      <c r="L194" s="152"/>
      <c r="M194" s="154"/>
      <c r="N194" s="122"/>
      <c r="O194" s="122"/>
      <c r="P194" s="123"/>
      <c r="Q194" s="123"/>
      <c r="R194" s="12"/>
      <c r="S194" s="12"/>
      <c r="T194" s="13"/>
      <c r="V194" s="27"/>
    </row>
    <row r="195" spans="2:22" s="7" customFormat="1" ht="49.5" hidden="1" customHeight="1">
      <c r="B195" s="105" t="s">
        <v>112</v>
      </c>
      <c r="C195" s="107">
        <f t="shared" si="11"/>
        <v>5</v>
      </c>
      <c r="D195" s="116" t="s">
        <v>88</v>
      </c>
      <c r="E195" s="97"/>
      <c r="F195" s="97"/>
      <c r="G195" s="97"/>
      <c r="H195" s="150">
        <f t="shared" si="10"/>
        <v>0</v>
      </c>
      <c r="I195" s="151"/>
      <c r="J195" s="152"/>
      <c r="K195" s="153"/>
      <c r="L195" s="152"/>
      <c r="M195" s="154"/>
      <c r="N195" s="122"/>
      <c r="O195" s="122"/>
      <c r="P195" s="123"/>
      <c r="Q195" s="123"/>
      <c r="R195" s="12"/>
      <c r="S195" s="12"/>
      <c r="T195" s="13"/>
      <c r="V195" s="27"/>
    </row>
    <row r="196" spans="2:22" s="7" customFormat="1" ht="49.5" hidden="1" customHeight="1">
      <c r="B196" s="105" t="s">
        <v>112</v>
      </c>
      <c r="C196" s="107">
        <f t="shared" si="11"/>
        <v>6</v>
      </c>
      <c r="D196" s="116" t="s">
        <v>88</v>
      </c>
      <c r="E196" s="97"/>
      <c r="F196" s="97"/>
      <c r="G196" s="97"/>
      <c r="H196" s="150">
        <f t="shared" si="10"/>
        <v>0</v>
      </c>
      <c r="I196" s="151"/>
      <c r="J196" s="152"/>
      <c r="K196" s="153"/>
      <c r="L196" s="152"/>
      <c r="M196" s="154"/>
      <c r="N196" s="122"/>
      <c r="O196" s="122"/>
      <c r="P196" s="123"/>
      <c r="Q196" s="123"/>
      <c r="R196" s="12"/>
      <c r="S196" s="12"/>
      <c r="T196" s="13"/>
      <c r="V196" s="27"/>
    </row>
    <row r="197" spans="2:22" s="7" customFormat="1" ht="49.5" hidden="1" customHeight="1">
      <c r="B197" s="105" t="s">
        <v>112</v>
      </c>
      <c r="C197" s="107">
        <f t="shared" si="11"/>
        <v>7</v>
      </c>
      <c r="D197" s="116" t="s">
        <v>88</v>
      </c>
      <c r="E197" s="97"/>
      <c r="F197" s="97"/>
      <c r="G197" s="97"/>
      <c r="H197" s="150">
        <f t="shared" si="10"/>
        <v>0</v>
      </c>
      <c r="I197" s="151"/>
      <c r="J197" s="152"/>
      <c r="K197" s="153"/>
      <c r="L197" s="152"/>
      <c r="M197" s="154"/>
      <c r="N197" s="122"/>
      <c r="O197" s="122"/>
      <c r="P197" s="123"/>
      <c r="Q197" s="123"/>
      <c r="R197" s="10"/>
      <c r="S197" s="10"/>
      <c r="T197" s="11"/>
      <c r="V197" s="27"/>
    </row>
    <row r="198" spans="2:22" s="7" customFormat="1" ht="49.5" hidden="1" customHeight="1">
      <c r="B198" s="105" t="s">
        <v>112</v>
      </c>
      <c r="C198" s="107">
        <f t="shared" si="11"/>
        <v>8</v>
      </c>
      <c r="D198" s="116" t="s">
        <v>88</v>
      </c>
      <c r="E198" s="97"/>
      <c r="F198" s="97"/>
      <c r="G198" s="97"/>
      <c r="H198" s="150">
        <f t="shared" si="10"/>
        <v>0</v>
      </c>
      <c r="I198" s="151"/>
      <c r="J198" s="152"/>
      <c r="K198" s="153"/>
      <c r="L198" s="152"/>
      <c r="M198" s="154"/>
      <c r="N198" s="122"/>
      <c r="O198" s="122"/>
      <c r="P198" s="123"/>
      <c r="Q198" s="123"/>
      <c r="R198" s="12"/>
      <c r="S198" s="12"/>
      <c r="T198" s="13"/>
      <c r="V198" s="27"/>
    </row>
    <row r="199" spans="2:22" s="7" customFormat="1" ht="49.5" hidden="1" customHeight="1">
      <c r="B199" s="105" t="s">
        <v>112</v>
      </c>
      <c r="C199" s="107">
        <f t="shared" si="11"/>
        <v>9</v>
      </c>
      <c r="D199" s="116" t="s">
        <v>88</v>
      </c>
      <c r="E199" s="97"/>
      <c r="F199" s="97"/>
      <c r="G199" s="97"/>
      <c r="H199" s="150">
        <f t="shared" si="10"/>
        <v>0</v>
      </c>
      <c r="I199" s="151"/>
      <c r="J199" s="152"/>
      <c r="K199" s="153"/>
      <c r="L199" s="152"/>
      <c r="M199" s="154"/>
      <c r="N199" s="122"/>
      <c r="O199" s="122"/>
      <c r="P199" s="123"/>
      <c r="Q199" s="123"/>
      <c r="R199" s="12"/>
      <c r="S199" s="12"/>
      <c r="T199" s="13"/>
      <c r="V199" s="27"/>
    </row>
    <row r="200" spans="2:22" s="7" customFormat="1" ht="49.5" hidden="1" customHeight="1">
      <c r="B200" s="105" t="s">
        <v>112</v>
      </c>
      <c r="C200" s="107">
        <f t="shared" si="11"/>
        <v>10</v>
      </c>
      <c r="D200" s="116" t="s">
        <v>88</v>
      </c>
      <c r="E200" s="97"/>
      <c r="F200" s="97"/>
      <c r="G200" s="97"/>
      <c r="H200" s="150">
        <f t="shared" si="10"/>
        <v>0</v>
      </c>
      <c r="I200" s="151"/>
      <c r="J200" s="152"/>
      <c r="K200" s="153"/>
      <c r="L200" s="152"/>
      <c r="M200" s="154"/>
      <c r="N200" s="122"/>
      <c r="O200" s="122"/>
      <c r="P200" s="123"/>
      <c r="Q200" s="123"/>
      <c r="R200" s="12"/>
      <c r="S200" s="12"/>
      <c r="T200" s="13"/>
      <c r="V200" s="27"/>
    </row>
    <row r="201" spans="2:22" s="7" customFormat="1" ht="49.5" hidden="1" customHeight="1">
      <c r="B201" s="105" t="s">
        <v>112</v>
      </c>
      <c r="C201" s="107">
        <f t="shared" si="11"/>
        <v>11</v>
      </c>
      <c r="D201" s="116" t="s">
        <v>88</v>
      </c>
      <c r="E201" s="97"/>
      <c r="F201" s="97"/>
      <c r="G201" s="97"/>
      <c r="H201" s="150">
        <f t="shared" si="10"/>
        <v>0</v>
      </c>
      <c r="I201" s="151"/>
      <c r="J201" s="152"/>
      <c r="K201" s="153"/>
      <c r="L201" s="152"/>
      <c r="M201" s="154"/>
      <c r="N201" s="122"/>
      <c r="O201" s="122"/>
      <c r="P201" s="123"/>
      <c r="Q201" s="123"/>
      <c r="R201" s="12"/>
      <c r="S201" s="12"/>
      <c r="T201" s="13"/>
      <c r="V201" s="27"/>
    </row>
    <row r="202" spans="2:22" s="7" customFormat="1" ht="49.5" hidden="1" customHeight="1">
      <c r="B202" s="105" t="s">
        <v>112</v>
      </c>
      <c r="C202" s="107">
        <f t="shared" si="11"/>
        <v>12</v>
      </c>
      <c r="D202" s="116" t="s">
        <v>88</v>
      </c>
      <c r="E202" s="97"/>
      <c r="F202" s="97"/>
      <c r="G202" s="97"/>
      <c r="H202" s="150">
        <f t="shared" si="10"/>
        <v>0</v>
      </c>
      <c r="I202" s="151"/>
      <c r="J202" s="152"/>
      <c r="K202" s="153"/>
      <c r="L202" s="152"/>
      <c r="M202" s="154"/>
      <c r="N202" s="122"/>
      <c r="O202" s="122"/>
      <c r="P202" s="123"/>
      <c r="Q202" s="123"/>
      <c r="R202" s="10"/>
      <c r="S202" s="10"/>
      <c r="T202" s="11"/>
      <c r="V202" s="27"/>
    </row>
    <row r="203" spans="2:22" s="7" customFormat="1" ht="49.5" hidden="1" customHeight="1">
      <c r="B203" s="105" t="s">
        <v>112</v>
      </c>
      <c r="C203" s="107">
        <f t="shared" si="11"/>
        <v>13</v>
      </c>
      <c r="D203" s="116" t="s">
        <v>88</v>
      </c>
      <c r="E203" s="97"/>
      <c r="F203" s="97"/>
      <c r="G203" s="97"/>
      <c r="H203" s="150">
        <f t="shared" si="10"/>
        <v>0</v>
      </c>
      <c r="I203" s="151"/>
      <c r="J203" s="152"/>
      <c r="K203" s="153"/>
      <c r="L203" s="152"/>
      <c r="M203" s="154"/>
      <c r="N203" s="122"/>
      <c r="O203" s="122"/>
      <c r="P203" s="123"/>
      <c r="Q203" s="123"/>
      <c r="R203" s="12"/>
      <c r="S203" s="12"/>
      <c r="T203" s="13"/>
      <c r="V203" s="27"/>
    </row>
    <row r="204" spans="2:22" s="7" customFormat="1" ht="49.5" hidden="1" customHeight="1">
      <c r="B204" s="105" t="s">
        <v>112</v>
      </c>
      <c r="C204" s="107">
        <f t="shared" si="11"/>
        <v>14</v>
      </c>
      <c r="D204" s="116" t="s">
        <v>88</v>
      </c>
      <c r="E204" s="97"/>
      <c r="F204" s="97"/>
      <c r="G204" s="97"/>
      <c r="H204" s="150">
        <f t="shared" si="10"/>
        <v>0</v>
      </c>
      <c r="I204" s="151"/>
      <c r="J204" s="152"/>
      <c r="K204" s="153"/>
      <c r="L204" s="152"/>
      <c r="M204" s="154"/>
      <c r="N204" s="122"/>
      <c r="O204" s="122"/>
      <c r="P204" s="123"/>
      <c r="Q204" s="123"/>
      <c r="R204" s="12"/>
      <c r="S204" s="12"/>
      <c r="T204" s="13"/>
      <c r="V204" s="27"/>
    </row>
    <row r="205" spans="2:22" s="7" customFormat="1" ht="49.5" hidden="1" customHeight="1">
      <c r="B205" s="105" t="s">
        <v>112</v>
      </c>
      <c r="C205" s="107">
        <f t="shared" si="11"/>
        <v>15</v>
      </c>
      <c r="D205" s="116" t="s">
        <v>88</v>
      </c>
      <c r="E205" s="97"/>
      <c r="F205" s="97"/>
      <c r="G205" s="97"/>
      <c r="H205" s="150">
        <f t="shared" si="10"/>
        <v>0</v>
      </c>
      <c r="I205" s="151"/>
      <c r="J205" s="152"/>
      <c r="K205" s="153"/>
      <c r="L205" s="152"/>
      <c r="M205" s="154"/>
      <c r="N205" s="122"/>
      <c r="O205" s="122"/>
      <c r="P205" s="123"/>
      <c r="Q205" s="123"/>
      <c r="R205" s="12"/>
      <c r="S205" s="12"/>
      <c r="T205" s="13"/>
      <c r="V205" s="27"/>
    </row>
    <row r="206" spans="2:22" s="7" customFormat="1" ht="49.5" hidden="1" customHeight="1">
      <c r="B206" s="105" t="s">
        <v>112</v>
      </c>
      <c r="C206" s="107">
        <f t="shared" si="11"/>
        <v>16</v>
      </c>
      <c r="D206" s="116" t="s">
        <v>88</v>
      </c>
      <c r="E206" s="97"/>
      <c r="F206" s="97"/>
      <c r="G206" s="97"/>
      <c r="H206" s="150">
        <f t="shared" si="10"/>
        <v>0</v>
      </c>
      <c r="I206" s="151"/>
      <c r="J206" s="152"/>
      <c r="K206" s="153"/>
      <c r="L206" s="152"/>
      <c r="M206" s="154"/>
      <c r="N206" s="122"/>
      <c r="O206" s="122"/>
      <c r="P206" s="123"/>
      <c r="Q206" s="123"/>
      <c r="R206" s="12"/>
      <c r="S206" s="12"/>
      <c r="T206" s="13"/>
      <c r="V206" s="27"/>
    </row>
    <row r="207" spans="2:22" s="7" customFormat="1" ht="49.5" hidden="1" customHeight="1">
      <c r="B207" s="105" t="s">
        <v>112</v>
      </c>
      <c r="C207" s="107">
        <f t="shared" si="11"/>
        <v>17</v>
      </c>
      <c r="D207" s="116" t="s">
        <v>88</v>
      </c>
      <c r="E207" s="97"/>
      <c r="F207" s="97"/>
      <c r="G207" s="97"/>
      <c r="H207" s="150">
        <f t="shared" si="10"/>
        <v>0</v>
      </c>
      <c r="I207" s="151"/>
      <c r="J207" s="152"/>
      <c r="K207" s="153"/>
      <c r="L207" s="152"/>
      <c r="M207" s="154"/>
      <c r="N207" s="122"/>
      <c r="O207" s="122"/>
      <c r="P207" s="123"/>
      <c r="Q207" s="123"/>
      <c r="R207" s="10"/>
      <c r="S207" s="10"/>
      <c r="T207" s="11"/>
      <c r="V207" s="27"/>
    </row>
    <row r="208" spans="2:22" s="7" customFormat="1" ht="49.5" hidden="1" customHeight="1">
      <c r="B208" s="105" t="s">
        <v>112</v>
      </c>
      <c r="C208" s="107">
        <f t="shared" si="11"/>
        <v>18</v>
      </c>
      <c r="D208" s="116" t="s">
        <v>88</v>
      </c>
      <c r="E208" s="97"/>
      <c r="F208" s="97"/>
      <c r="G208" s="97"/>
      <c r="H208" s="150">
        <f t="shared" si="10"/>
        <v>0</v>
      </c>
      <c r="I208" s="151"/>
      <c r="J208" s="152"/>
      <c r="K208" s="153"/>
      <c r="L208" s="152"/>
      <c r="M208" s="154"/>
      <c r="N208" s="122"/>
      <c r="O208" s="122"/>
      <c r="P208" s="123"/>
      <c r="Q208" s="123"/>
      <c r="R208" s="12"/>
      <c r="S208" s="12"/>
      <c r="T208" s="13"/>
      <c r="V208" s="27"/>
    </row>
    <row r="209" spans="2:22" s="7" customFormat="1" ht="49.5" hidden="1" customHeight="1">
      <c r="B209" s="105" t="s">
        <v>112</v>
      </c>
      <c r="C209" s="107">
        <f t="shared" si="11"/>
        <v>19</v>
      </c>
      <c r="D209" s="116" t="s">
        <v>88</v>
      </c>
      <c r="E209" s="97"/>
      <c r="F209" s="97"/>
      <c r="G209" s="97"/>
      <c r="H209" s="150">
        <f t="shared" si="10"/>
        <v>0</v>
      </c>
      <c r="I209" s="151"/>
      <c r="J209" s="152"/>
      <c r="K209" s="153"/>
      <c r="L209" s="152"/>
      <c r="M209" s="154"/>
      <c r="N209" s="122"/>
      <c r="O209" s="122"/>
      <c r="P209" s="123"/>
      <c r="Q209" s="123"/>
      <c r="R209" s="12"/>
      <c r="S209" s="12"/>
      <c r="T209" s="13"/>
      <c r="V209" s="27"/>
    </row>
    <row r="210" spans="2:22" s="7" customFormat="1" ht="49.5" hidden="1" customHeight="1">
      <c r="B210" s="105" t="s">
        <v>112</v>
      </c>
      <c r="C210" s="107">
        <f t="shared" si="11"/>
        <v>20</v>
      </c>
      <c r="D210" s="116" t="s">
        <v>88</v>
      </c>
      <c r="E210" s="97"/>
      <c r="F210" s="97"/>
      <c r="G210" s="97"/>
      <c r="H210" s="150">
        <f t="shared" si="10"/>
        <v>0</v>
      </c>
      <c r="I210" s="151"/>
      <c r="J210" s="152"/>
      <c r="K210" s="153"/>
      <c r="L210" s="152"/>
      <c r="M210" s="154"/>
      <c r="N210" s="122"/>
      <c r="O210" s="122"/>
      <c r="P210" s="123"/>
      <c r="Q210" s="123"/>
      <c r="R210" s="12"/>
      <c r="S210" s="12"/>
      <c r="T210" s="13"/>
      <c r="V210" s="27"/>
    </row>
    <row r="211" spans="2:22" s="7" customFormat="1" ht="49.5" hidden="1" customHeight="1">
      <c r="B211" s="105" t="s">
        <v>112</v>
      </c>
      <c r="C211" s="107">
        <f t="shared" si="11"/>
        <v>21</v>
      </c>
      <c r="D211" s="116" t="s">
        <v>88</v>
      </c>
      <c r="E211" s="97"/>
      <c r="F211" s="97"/>
      <c r="G211" s="97"/>
      <c r="H211" s="150">
        <f t="shared" si="10"/>
        <v>0</v>
      </c>
      <c r="I211" s="151"/>
      <c r="J211" s="152"/>
      <c r="K211" s="153"/>
      <c r="L211" s="152"/>
      <c r="M211" s="154"/>
      <c r="N211" s="122"/>
      <c r="O211" s="122"/>
      <c r="P211" s="123"/>
      <c r="Q211" s="123"/>
      <c r="R211" s="12"/>
      <c r="S211" s="12"/>
      <c r="T211" s="13"/>
      <c r="V211" s="27"/>
    </row>
    <row r="212" spans="2:22" s="7" customFormat="1" ht="49.5" hidden="1" customHeight="1">
      <c r="B212" s="105" t="s">
        <v>112</v>
      </c>
      <c r="C212" s="107">
        <f t="shared" si="11"/>
        <v>22</v>
      </c>
      <c r="D212" s="116" t="s">
        <v>88</v>
      </c>
      <c r="E212" s="97"/>
      <c r="F212" s="97"/>
      <c r="G212" s="97"/>
      <c r="H212" s="150">
        <f t="shared" si="10"/>
        <v>0</v>
      </c>
      <c r="I212" s="151"/>
      <c r="J212" s="152"/>
      <c r="K212" s="153"/>
      <c r="L212" s="152"/>
      <c r="M212" s="154"/>
      <c r="N212" s="122"/>
      <c r="O212" s="122"/>
      <c r="P212" s="123"/>
      <c r="Q212" s="123"/>
      <c r="R212" s="10"/>
      <c r="S212" s="10"/>
      <c r="T212" s="11"/>
      <c r="V212" s="27"/>
    </row>
    <row r="213" spans="2:22" s="7" customFormat="1" ht="49.5" hidden="1" customHeight="1">
      <c r="B213" s="105" t="s">
        <v>112</v>
      </c>
      <c r="C213" s="107">
        <f t="shared" si="11"/>
        <v>23</v>
      </c>
      <c r="D213" s="116" t="s">
        <v>88</v>
      </c>
      <c r="E213" s="97"/>
      <c r="F213" s="97"/>
      <c r="G213" s="97"/>
      <c r="H213" s="150">
        <f t="shared" si="10"/>
        <v>0</v>
      </c>
      <c r="I213" s="151"/>
      <c r="J213" s="152"/>
      <c r="K213" s="153"/>
      <c r="L213" s="152"/>
      <c r="M213" s="154"/>
      <c r="N213" s="122"/>
      <c r="O213" s="122"/>
      <c r="P213" s="123"/>
      <c r="Q213" s="123"/>
      <c r="R213" s="12"/>
      <c r="S213" s="12"/>
      <c r="T213" s="13"/>
      <c r="V213" s="27"/>
    </row>
    <row r="214" spans="2:22" s="7" customFormat="1" ht="49.5" hidden="1" customHeight="1">
      <c r="B214" s="105" t="s">
        <v>112</v>
      </c>
      <c r="C214" s="107">
        <f t="shared" si="11"/>
        <v>24</v>
      </c>
      <c r="D214" s="116" t="s">
        <v>88</v>
      </c>
      <c r="E214" s="97"/>
      <c r="F214" s="97"/>
      <c r="G214" s="97"/>
      <c r="H214" s="150">
        <f t="shared" si="10"/>
        <v>0</v>
      </c>
      <c r="I214" s="151"/>
      <c r="J214" s="152"/>
      <c r="K214" s="153"/>
      <c r="L214" s="152"/>
      <c r="M214" s="154"/>
      <c r="N214" s="122"/>
      <c r="O214" s="122"/>
      <c r="P214" s="123"/>
      <c r="Q214" s="123"/>
      <c r="R214" s="12"/>
      <c r="S214" s="12"/>
      <c r="T214" s="13"/>
      <c r="V214" s="27"/>
    </row>
    <row r="215" spans="2:22" s="7" customFormat="1" ht="49.5" hidden="1" customHeight="1">
      <c r="B215" s="105" t="s">
        <v>112</v>
      </c>
      <c r="C215" s="107">
        <f t="shared" si="11"/>
        <v>25</v>
      </c>
      <c r="D215" s="116" t="s">
        <v>88</v>
      </c>
      <c r="E215" s="97"/>
      <c r="F215" s="97"/>
      <c r="G215" s="97"/>
      <c r="H215" s="150">
        <f t="shared" si="10"/>
        <v>0</v>
      </c>
      <c r="I215" s="151"/>
      <c r="J215" s="152"/>
      <c r="K215" s="153"/>
      <c r="L215" s="152"/>
      <c r="M215" s="154"/>
      <c r="N215" s="122"/>
      <c r="O215" s="122"/>
      <c r="P215" s="123"/>
      <c r="Q215" s="123"/>
      <c r="R215" s="12"/>
      <c r="S215" s="12"/>
      <c r="T215" s="13"/>
      <c r="V215" s="27"/>
    </row>
    <row r="216" spans="2:22" s="7" customFormat="1" ht="49.5" hidden="1" customHeight="1">
      <c r="B216" s="105" t="s">
        <v>112</v>
      </c>
      <c r="C216" s="107">
        <f t="shared" si="11"/>
        <v>26</v>
      </c>
      <c r="D216" s="116" t="s">
        <v>88</v>
      </c>
      <c r="E216" s="97"/>
      <c r="F216" s="97"/>
      <c r="G216" s="97"/>
      <c r="H216" s="150">
        <f t="shared" si="10"/>
        <v>0</v>
      </c>
      <c r="I216" s="151"/>
      <c r="J216" s="152"/>
      <c r="K216" s="153"/>
      <c r="L216" s="152"/>
      <c r="M216" s="154"/>
      <c r="N216" s="122"/>
      <c r="O216" s="122"/>
      <c r="P216" s="123"/>
      <c r="Q216" s="123"/>
      <c r="R216" s="12"/>
      <c r="S216" s="12"/>
      <c r="T216" s="13"/>
      <c r="V216" s="27"/>
    </row>
    <row r="217" spans="2:22" s="7" customFormat="1" ht="49.5" hidden="1" customHeight="1">
      <c r="B217" s="105" t="s">
        <v>112</v>
      </c>
      <c r="C217" s="107">
        <f t="shared" si="11"/>
        <v>27</v>
      </c>
      <c r="D217" s="116" t="s">
        <v>88</v>
      </c>
      <c r="E217" s="97"/>
      <c r="F217" s="97"/>
      <c r="G217" s="97"/>
      <c r="H217" s="150">
        <f t="shared" si="10"/>
        <v>0</v>
      </c>
      <c r="I217" s="151"/>
      <c r="J217" s="152"/>
      <c r="K217" s="153"/>
      <c r="L217" s="152"/>
      <c r="M217" s="154"/>
      <c r="N217" s="122"/>
      <c r="O217" s="122"/>
      <c r="P217" s="123"/>
      <c r="Q217" s="123"/>
      <c r="R217" s="12"/>
      <c r="S217" s="12"/>
      <c r="T217" s="13"/>
      <c r="V217" s="27"/>
    </row>
    <row r="218" spans="2:22" s="7" customFormat="1" ht="49.5" hidden="1" customHeight="1">
      <c r="B218" s="105" t="s">
        <v>112</v>
      </c>
      <c r="C218" s="107">
        <f t="shared" si="11"/>
        <v>28</v>
      </c>
      <c r="D218" s="116" t="s">
        <v>88</v>
      </c>
      <c r="E218" s="97"/>
      <c r="F218" s="97"/>
      <c r="G218" s="97"/>
      <c r="H218" s="150">
        <f t="shared" si="10"/>
        <v>0</v>
      </c>
      <c r="I218" s="151"/>
      <c r="J218" s="152"/>
      <c r="K218" s="153"/>
      <c r="L218" s="152"/>
      <c r="M218" s="154"/>
      <c r="N218" s="122"/>
      <c r="O218" s="122"/>
      <c r="P218" s="123"/>
      <c r="Q218" s="123"/>
      <c r="R218" s="12"/>
      <c r="S218" s="12"/>
      <c r="T218" s="13"/>
      <c r="V218" s="27"/>
    </row>
    <row r="219" spans="2:22" s="7" customFormat="1" ht="49.5" hidden="1" customHeight="1">
      <c r="B219" s="105" t="s">
        <v>112</v>
      </c>
      <c r="C219" s="107">
        <f t="shared" si="11"/>
        <v>29</v>
      </c>
      <c r="D219" s="116" t="s">
        <v>88</v>
      </c>
      <c r="E219" s="97"/>
      <c r="F219" s="97"/>
      <c r="G219" s="97"/>
      <c r="H219" s="150">
        <f t="shared" si="10"/>
        <v>0</v>
      </c>
      <c r="I219" s="151"/>
      <c r="J219" s="152"/>
      <c r="K219" s="153"/>
      <c r="L219" s="152"/>
      <c r="M219" s="154"/>
      <c r="N219" s="122"/>
      <c r="O219" s="122"/>
      <c r="P219" s="123"/>
      <c r="Q219" s="123"/>
      <c r="R219" s="10"/>
      <c r="S219" s="10"/>
      <c r="T219" s="11"/>
      <c r="V219" s="27"/>
    </row>
    <row r="220" spans="2:22" s="7" customFormat="1" ht="49.5" hidden="1" customHeight="1" thickBot="1">
      <c r="B220" s="106" t="s">
        <v>112</v>
      </c>
      <c r="C220" s="103">
        <f t="shared" si="11"/>
        <v>30</v>
      </c>
      <c r="D220" s="30" t="s">
        <v>88</v>
      </c>
      <c r="E220" s="99"/>
      <c r="F220" s="99"/>
      <c r="G220" s="99"/>
      <c r="H220" s="173">
        <f t="shared" si="10"/>
        <v>0</v>
      </c>
      <c r="I220" s="165"/>
      <c r="J220" s="166"/>
      <c r="K220" s="167"/>
      <c r="L220" s="166"/>
      <c r="M220" s="168"/>
      <c r="N220" s="128"/>
      <c r="O220" s="128"/>
      <c r="P220" s="129"/>
      <c r="Q220" s="129"/>
      <c r="R220" s="12"/>
      <c r="S220" s="12"/>
      <c r="T220" s="13"/>
      <c r="V220" s="27"/>
    </row>
    <row r="221" spans="2:22" s="7" customFormat="1" ht="49.5" customHeight="1" thickTop="1" thickBot="1">
      <c r="B221" s="17" t="s">
        <v>94</v>
      </c>
      <c r="C221" s="17"/>
      <c r="D221" s="117"/>
      <c r="E221" s="25"/>
      <c r="F221" s="25"/>
      <c r="G221" s="25"/>
      <c r="H221" s="169">
        <f>SUM(H191:H220)</f>
        <v>42000</v>
      </c>
      <c r="I221" s="170"/>
      <c r="J221" s="171"/>
      <c r="K221" s="171"/>
      <c r="L221" s="171"/>
      <c r="M221" s="171"/>
      <c r="N221" s="130"/>
      <c r="O221" s="130"/>
      <c r="P221" s="131"/>
      <c r="Q221" s="131"/>
      <c r="R221" s="8"/>
      <c r="S221" s="8"/>
      <c r="T221" s="9"/>
    </row>
    <row r="222" spans="2:22" s="7" customFormat="1" ht="49.5" customHeight="1" thickTop="1" thickBot="1">
      <c r="B222" s="101" t="s">
        <v>113</v>
      </c>
      <c r="C222" s="104">
        <v>1</v>
      </c>
      <c r="D222" s="29" t="s">
        <v>114</v>
      </c>
      <c r="E222" s="96"/>
      <c r="F222" s="96" t="s">
        <v>12</v>
      </c>
      <c r="G222" s="96"/>
      <c r="H222" s="172">
        <f t="shared" ref="H222:H251" si="12">IF(L222&lt;=0,I222*J222,I222*J222*L222)</f>
        <v>700000</v>
      </c>
      <c r="I222" s="145">
        <v>50000</v>
      </c>
      <c r="J222" s="146">
        <v>14</v>
      </c>
      <c r="K222" s="147" t="s">
        <v>104</v>
      </c>
      <c r="L222" s="148">
        <v>1</v>
      </c>
      <c r="M222" s="149" t="s">
        <v>109</v>
      </c>
      <c r="N222" s="120" t="s">
        <v>115</v>
      </c>
      <c r="O222" s="120" t="s">
        <v>191</v>
      </c>
      <c r="P222" s="121" t="s">
        <v>204</v>
      </c>
      <c r="Q222" s="121" t="s">
        <v>103</v>
      </c>
      <c r="R222" s="8"/>
      <c r="S222" s="8"/>
      <c r="T222" s="9"/>
      <c r="V222" s="27"/>
    </row>
    <row r="223" spans="2:22" s="7" customFormat="1" ht="49.5" hidden="1" customHeight="1">
      <c r="B223" s="105" t="s">
        <v>116</v>
      </c>
      <c r="C223" s="107">
        <f>C222+1</f>
        <v>2</v>
      </c>
      <c r="D223" s="116" t="s">
        <v>114</v>
      </c>
      <c r="E223" s="97"/>
      <c r="F223" s="97"/>
      <c r="G223" s="97"/>
      <c r="H223" s="150">
        <f t="shared" si="12"/>
        <v>0</v>
      </c>
      <c r="I223" s="151"/>
      <c r="J223" s="152"/>
      <c r="K223" s="153"/>
      <c r="L223" s="152"/>
      <c r="M223" s="154"/>
      <c r="N223" s="122"/>
      <c r="O223" s="122"/>
      <c r="P223" s="123"/>
      <c r="Q223" s="123"/>
      <c r="R223" s="10"/>
      <c r="S223" s="10"/>
      <c r="T223" s="11"/>
      <c r="V223" s="27"/>
    </row>
    <row r="224" spans="2:22" s="7" customFormat="1" ht="49.5" hidden="1" customHeight="1">
      <c r="B224" s="105" t="s">
        <v>116</v>
      </c>
      <c r="C224" s="107">
        <f t="shared" ref="C224:C251" si="13">C223+1</f>
        <v>3</v>
      </c>
      <c r="D224" s="116" t="s">
        <v>114</v>
      </c>
      <c r="E224" s="97"/>
      <c r="F224" s="97"/>
      <c r="G224" s="97"/>
      <c r="H224" s="150">
        <f t="shared" si="12"/>
        <v>0</v>
      </c>
      <c r="I224" s="151"/>
      <c r="J224" s="152"/>
      <c r="K224" s="153"/>
      <c r="L224" s="152"/>
      <c r="M224" s="154"/>
      <c r="N224" s="122"/>
      <c r="O224" s="122"/>
      <c r="P224" s="123"/>
      <c r="Q224" s="123"/>
      <c r="R224" s="12"/>
      <c r="S224" s="12"/>
      <c r="T224" s="13"/>
      <c r="V224" s="27"/>
    </row>
    <row r="225" spans="2:22" s="7" customFormat="1" ht="49.5" hidden="1" customHeight="1">
      <c r="B225" s="105" t="s">
        <v>116</v>
      </c>
      <c r="C225" s="107">
        <f t="shared" si="13"/>
        <v>4</v>
      </c>
      <c r="D225" s="116" t="s">
        <v>114</v>
      </c>
      <c r="E225" s="97"/>
      <c r="F225" s="97"/>
      <c r="G225" s="97"/>
      <c r="H225" s="150">
        <f t="shared" si="12"/>
        <v>0</v>
      </c>
      <c r="I225" s="151"/>
      <c r="J225" s="152"/>
      <c r="K225" s="153"/>
      <c r="L225" s="152"/>
      <c r="M225" s="154"/>
      <c r="N225" s="122"/>
      <c r="O225" s="122"/>
      <c r="P225" s="123"/>
      <c r="Q225" s="123"/>
      <c r="R225" s="12"/>
      <c r="S225" s="12"/>
      <c r="T225" s="13"/>
      <c r="V225" s="27"/>
    </row>
    <row r="226" spans="2:22" s="7" customFormat="1" ht="49.5" hidden="1" customHeight="1">
      <c r="B226" s="105" t="s">
        <v>116</v>
      </c>
      <c r="C226" s="107">
        <f t="shared" si="13"/>
        <v>5</v>
      </c>
      <c r="D226" s="116" t="s">
        <v>114</v>
      </c>
      <c r="E226" s="97"/>
      <c r="F226" s="97"/>
      <c r="G226" s="97"/>
      <c r="H226" s="150">
        <f t="shared" si="12"/>
        <v>0</v>
      </c>
      <c r="I226" s="151"/>
      <c r="J226" s="152"/>
      <c r="K226" s="153"/>
      <c r="L226" s="152"/>
      <c r="M226" s="154"/>
      <c r="N226" s="122"/>
      <c r="O226" s="122"/>
      <c r="P226" s="123"/>
      <c r="Q226" s="123"/>
      <c r="R226" s="12"/>
      <c r="S226" s="12"/>
      <c r="T226" s="13"/>
      <c r="V226" s="27"/>
    </row>
    <row r="227" spans="2:22" s="7" customFormat="1" ht="49.5" hidden="1" customHeight="1">
      <c r="B227" s="105" t="s">
        <v>116</v>
      </c>
      <c r="C227" s="107">
        <f t="shared" si="13"/>
        <v>6</v>
      </c>
      <c r="D227" s="116" t="s">
        <v>114</v>
      </c>
      <c r="E227" s="97"/>
      <c r="F227" s="97"/>
      <c r="G227" s="97"/>
      <c r="H227" s="150">
        <f t="shared" si="12"/>
        <v>0</v>
      </c>
      <c r="I227" s="151"/>
      <c r="J227" s="152"/>
      <c r="K227" s="153"/>
      <c r="L227" s="152"/>
      <c r="M227" s="154"/>
      <c r="N227" s="122"/>
      <c r="O227" s="122"/>
      <c r="P227" s="123"/>
      <c r="Q227" s="123"/>
      <c r="R227" s="12"/>
      <c r="S227" s="12"/>
      <c r="T227" s="13"/>
      <c r="V227" s="27"/>
    </row>
    <row r="228" spans="2:22" s="7" customFormat="1" ht="49.5" hidden="1" customHeight="1">
      <c r="B228" s="105" t="s">
        <v>116</v>
      </c>
      <c r="C228" s="107">
        <f t="shared" si="13"/>
        <v>7</v>
      </c>
      <c r="D228" s="116" t="s">
        <v>114</v>
      </c>
      <c r="E228" s="97"/>
      <c r="F228" s="97"/>
      <c r="G228" s="97"/>
      <c r="H228" s="150">
        <f t="shared" si="12"/>
        <v>0</v>
      </c>
      <c r="I228" s="151"/>
      <c r="J228" s="152"/>
      <c r="K228" s="153"/>
      <c r="L228" s="152"/>
      <c r="M228" s="154"/>
      <c r="N228" s="122"/>
      <c r="O228" s="122"/>
      <c r="P228" s="123"/>
      <c r="Q228" s="123"/>
      <c r="R228" s="10"/>
      <c r="S228" s="10"/>
      <c r="T228" s="11"/>
      <c r="V228" s="27"/>
    </row>
    <row r="229" spans="2:22" s="7" customFormat="1" ht="49.5" hidden="1" customHeight="1">
      <c r="B229" s="105" t="s">
        <v>116</v>
      </c>
      <c r="C229" s="107">
        <f t="shared" si="13"/>
        <v>8</v>
      </c>
      <c r="D229" s="116" t="s">
        <v>114</v>
      </c>
      <c r="E229" s="97"/>
      <c r="F229" s="97"/>
      <c r="G229" s="97"/>
      <c r="H229" s="150">
        <f t="shared" si="12"/>
        <v>0</v>
      </c>
      <c r="I229" s="151"/>
      <c r="J229" s="152"/>
      <c r="K229" s="153"/>
      <c r="L229" s="152"/>
      <c r="M229" s="154"/>
      <c r="N229" s="122"/>
      <c r="O229" s="122"/>
      <c r="P229" s="123"/>
      <c r="Q229" s="123"/>
      <c r="R229" s="12"/>
      <c r="S229" s="12"/>
      <c r="T229" s="13"/>
      <c r="V229" s="27"/>
    </row>
    <row r="230" spans="2:22" s="7" customFormat="1" ht="49.5" hidden="1" customHeight="1">
      <c r="B230" s="105" t="s">
        <v>116</v>
      </c>
      <c r="C230" s="107">
        <f t="shared" si="13"/>
        <v>9</v>
      </c>
      <c r="D230" s="116" t="s">
        <v>114</v>
      </c>
      <c r="E230" s="97"/>
      <c r="F230" s="97"/>
      <c r="G230" s="97"/>
      <c r="H230" s="150">
        <f t="shared" si="12"/>
        <v>0</v>
      </c>
      <c r="I230" s="151"/>
      <c r="J230" s="152"/>
      <c r="K230" s="153"/>
      <c r="L230" s="152"/>
      <c r="M230" s="154"/>
      <c r="N230" s="122"/>
      <c r="O230" s="122"/>
      <c r="P230" s="123"/>
      <c r="Q230" s="123"/>
      <c r="R230" s="12"/>
      <c r="S230" s="12"/>
      <c r="T230" s="13"/>
      <c r="V230" s="27"/>
    </row>
    <row r="231" spans="2:22" s="7" customFormat="1" ht="49.5" hidden="1" customHeight="1">
      <c r="B231" s="105" t="s">
        <v>116</v>
      </c>
      <c r="C231" s="107">
        <f t="shared" si="13"/>
        <v>10</v>
      </c>
      <c r="D231" s="116" t="s">
        <v>114</v>
      </c>
      <c r="E231" s="97"/>
      <c r="F231" s="97"/>
      <c r="G231" s="97"/>
      <c r="H231" s="150">
        <f t="shared" si="12"/>
        <v>0</v>
      </c>
      <c r="I231" s="151"/>
      <c r="J231" s="152"/>
      <c r="K231" s="153"/>
      <c r="L231" s="152"/>
      <c r="M231" s="154"/>
      <c r="N231" s="122"/>
      <c r="O231" s="122"/>
      <c r="P231" s="123"/>
      <c r="Q231" s="123"/>
      <c r="R231" s="12"/>
      <c r="S231" s="12"/>
      <c r="T231" s="13"/>
      <c r="V231" s="27"/>
    </row>
    <row r="232" spans="2:22" s="7" customFormat="1" ht="49.5" hidden="1" customHeight="1">
      <c r="B232" s="105" t="s">
        <v>116</v>
      </c>
      <c r="C232" s="107">
        <f t="shared" si="13"/>
        <v>11</v>
      </c>
      <c r="D232" s="116" t="s">
        <v>114</v>
      </c>
      <c r="E232" s="97"/>
      <c r="F232" s="97"/>
      <c r="G232" s="97"/>
      <c r="H232" s="150">
        <f t="shared" si="12"/>
        <v>0</v>
      </c>
      <c r="I232" s="151"/>
      <c r="J232" s="152"/>
      <c r="K232" s="153"/>
      <c r="L232" s="152"/>
      <c r="M232" s="154"/>
      <c r="N232" s="122"/>
      <c r="O232" s="122"/>
      <c r="P232" s="123"/>
      <c r="Q232" s="123"/>
      <c r="R232" s="12"/>
      <c r="S232" s="12"/>
      <c r="T232" s="13"/>
      <c r="V232" s="27"/>
    </row>
    <row r="233" spans="2:22" s="7" customFormat="1" ht="49.5" hidden="1" customHeight="1">
      <c r="B233" s="105" t="s">
        <v>116</v>
      </c>
      <c r="C233" s="107">
        <f t="shared" si="13"/>
        <v>12</v>
      </c>
      <c r="D233" s="116" t="s">
        <v>114</v>
      </c>
      <c r="E233" s="97"/>
      <c r="F233" s="97"/>
      <c r="G233" s="97"/>
      <c r="H233" s="150">
        <f t="shared" si="12"/>
        <v>0</v>
      </c>
      <c r="I233" s="151"/>
      <c r="J233" s="152"/>
      <c r="K233" s="153"/>
      <c r="L233" s="152"/>
      <c r="M233" s="154"/>
      <c r="N233" s="122"/>
      <c r="O233" s="122"/>
      <c r="P233" s="123"/>
      <c r="Q233" s="123"/>
      <c r="R233" s="10"/>
      <c r="S233" s="10"/>
      <c r="T233" s="11"/>
      <c r="V233" s="27"/>
    </row>
    <row r="234" spans="2:22" s="7" customFormat="1" ht="49.5" hidden="1" customHeight="1">
      <c r="B234" s="105" t="s">
        <v>116</v>
      </c>
      <c r="C234" s="107">
        <f t="shared" si="13"/>
        <v>13</v>
      </c>
      <c r="D234" s="116" t="s">
        <v>114</v>
      </c>
      <c r="E234" s="97"/>
      <c r="F234" s="97"/>
      <c r="G234" s="97"/>
      <c r="H234" s="150">
        <f t="shared" si="12"/>
        <v>0</v>
      </c>
      <c r="I234" s="151"/>
      <c r="J234" s="152"/>
      <c r="K234" s="153"/>
      <c r="L234" s="152"/>
      <c r="M234" s="154"/>
      <c r="N234" s="122"/>
      <c r="O234" s="122"/>
      <c r="P234" s="123"/>
      <c r="Q234" s="123"/>
      <c r="R234" s="12"/>
      <c r="S234" s="12"/>
      <c r="T234" s="13"/>
      <c r="V234" s="27"/>
    </row>
    <row r="235" spans="2:22" s="7" customFormat="1" ht="49.5" hidden="1" customHeight="1">
      <c r="B235" s="105" t="s">
        <v>116</v>
      </c>
      <c r="C235" s="107">
        <f t="shared" si="13"/>
        <v>14</v>
      </c>
      <c r="D235" s="116" t="s">
        <v>114</v>
      </c>
      <c r="E235" s="97"/>
      <c r="F235" s="97"/>
      <c r="G235" s="97"/>
      <c r="H235" s="150">
        <f t="shared" si="12"/>
        <v>0</v>
      </c>
      <c r="I235" s="151"/>
      <c r="J235" s="152"/>
      <c r="K235" s="153"/>
      <c r="L235" s="152"/>
      <c r="M235" s="154"/>
      <c r="N235" s="122"/>
      <c r="O235" s="122"/>
      <c r="P235" s="123"/>
      <c r="Q235" s="123"/>
      <c r="R235" s="12"/>
      <c r="S235" s="12"/>
      <c r="T235" s="13"/>
      <c r="V235" s="27"/>
    </row>
    <row r="236" spans="2:22" s="7" customFormat="1" ht="49.5" hidden="1" customHeight="1">
      <c r="B236" s="105" t="s">
        <v>116</v>
      </c>
      <c r="C236" s="107">
        <f t="shared" si="13"/>
        <v>15</v>
      </c>
      <c r="D236" s="116" t="s">
        <v>114</v>
      </c>
      <c r="E236" s="97"/>
      <c r="F236" s="97"/>
      <c r="G236" s="97"/>
      <c r="H236" s="150">
        <f t="shared" si="12"/>
        <v>0</v>
      </c>
      <c r="I236" s="151"/>
      <c r="J236" s="152"/>
      <c r="K236" s="153"/>
      <c r="L236" s="152"/>
      <c r="M236" s="154"/>
      <c r="N236" s="122"/>
      <c r="O236" s="122"/>
      <c r="P236" s="123"/>
      <c r="Q236" s="123"/>
      <c r="R236" s="12"/>
      <c r="S236" s="12"/>
      <c r="T236" s="13"/>
      <c r="V236" s="27"/>
    </row>
    <row r="237" spans="2:22" s="7" customFormat="1" ht="49.5" hidden="1" customHeight="1">
      <c r="B237" s="105" t="s">
        <v>116</v>
      </c>
      <c r="C237" s="107">
        <f t="shared" si="13"/>
        <v>16</v>
      </c>
      <c r="D237" s="116" t="s">
        <v>114</v>
      </c>
      <c r="E237" s="97"/>
      <c r="F237" s="97"/>
      <c r="G237" s="97"/>
      <c r="H237" s="150">
        <f t="shared" si="12"/>
        <v>0</v>
      </c>
      <c r="I237" s="151"/>
      <c r="J237" s="152"/>
      <c r="K237" s="153"/>
      <c r="L237" s="152"/>
      <c r="M237" s="154"/>
      <c r="N237" s="122"/>
      <c r="O237" s="122"/>
      <c r="P237" s="123"/>
      <c r="Q237" s="123"/>
      <c r="R237" s="12"/>
      <c r="S237" s="12"/>
      <c r="T237" s="13"/>
      <c r="V237" s="27"/>
    </row>
    <row r="238" spans="2:22" s="7" customFormat="1" ht="49.5" hidden="1" customHeight="1">
      <c r="B238" s="105" t="s">
        <v>116</v>
      </c>
      <c r="C238" s="107">
        <f t="shared" si="13"/>
        <v>17</v>
      </c>
      <c r="D238" s="116" t="s">
        <v>114</v>
      </c>
      <c r="E238" s="97"/>
      <c r="F238" s="97"/>
      <c r="G238" s="97"/>
      <c r="H238" s="150">
        <f t="shared" si="12"/>
        <v>0</v>
      </c>
      <c r="I238" s="151"/>
      <c r="J238" s="152"/>
      <c r="K238" s="153"/>
      <c r="L238" s="152"/>
      <c r="M238" s="154"/>
      <c r="N238" s="122"/>
      <c r="O238" s="122"/>
      <c r="P238" s="123"/>
      <c r="Q238" s="123"/>
      <c r="R238" s="10"/>
      <c r="S238" s="10"/>
      <c r="T238" s="11"/>
      <c r="V238" s="27"/>
    </row>
    <row r="239" spans="2:22" s="7" customFormat="1" ht="49.5" hidden="1" customHeight="1">
      <c r="B239" s="105" t="s">
        <v>116</v>
      </c>
      <c r="C239" s="107">
        <f t="shared" si="13"/>
        <v>18</v>
      </c>
      <c r="D239" s="116" t="s">
        <v>114</v>
      </c>
      <c r="E239" s="97"/>
      <c r="F239" s="97"/>
      <c r="G239" s="97"/>
      <c r="H239" s="150">
        <f t="shared" si="12"/>
        <v>0</v>
      </c>
      <c r="I239" s="151"/>
      <c r="J239" s="152"/>
      <c r="K239" s="153"/>
      <c r="L239" s="152"/>
      <c r="M239" s="154"/>
      <c r="N239" s="122"/>
      <c r="O239" s="122"/>
      <c r="P239" s="123"/>
      <c r="Q239" s="123"/>
      <c r="R239" s="12"/>
      <c r="S239" s="12"/>
      <c r="T239" s="13"/>
      <c r="V239" s="27"/>
    </row>
    <row r="240" spans="2:22" s="7" customFormat="1" ht="49.5" hidden="1" customHeight="1">
      <c r="B240" s="105" t="s">
        <v>116</v>
      </c>
      <c r="C240" s="107">
        <f t="shared" si="13"/>
        <v>19</v>
      </c>
      <c r="D240" s="116" t="s">
        <v>114</v>
      </c>
      <c r="E240" s="97"/>
      <c r="F240" s="97"/>
      <c r="G240" s="97"/>
      <c r="H240" s="150">
        <f t="shared" si="12"/>
        <v>0</v>
      </c>
      <c r="I240" s="151"/>
      <c r="J240" s="152"/>
      <c r="K240" s="153"/>
      <c r="L240" s="152"/>
      <c r="M240" s="154"/>
      <c r="N240" s="122"/>
      <c r="O240" s="122"/>
      <c r="P240" s="123"/>
      <c r="Q240" s="123"/>
      <c r="R240" s="12"/>
      <c r="S240" s="12"/>
      <c r="T240" s="13"/>
      <c r="V240" s="27"/>
    </row>
    <row r="241" spans="2:22" s="7" customFormat="1" ht="49.5" hidden="1" customHeight="1">
      <c r="B241" s="105" t="s">
        <v>116</v>
      </c>
      <c r="C241" s="107">
        <f t="shared" si="13"/>
        <v>20</v>
      </c>
      <c r="D241" s="116" t="s">
        <v>114</v>
      </c>
      <c r="E241" s="97"/>
      <c r="F241" s="97"/>
      <c r="G241" s="97"/>
      <c r="H241" s="150">
        <f t="shared" si="12"/>
        <v>0</v>
      </c>
      <c r="I241" s="151"/>
      <c r="J241" s="152"/>
      <c r="K241" s="153"/>
      <c r="L241" s="152"/>
      <c r="M241" s="154"/>
      <c r="N241" s="122"/>
      <c r="O241" s="122"/>
      <c r="P241" s="123"/>
      <c r="Q241" s="123"/>
      <c r="R241" s="12"/>
      <c r="S241" s="12"/>
      <c r="T241" s="13"/>
      <c r="V241" s="27"/>
    </row>
    <row r="242" spans="2:22" s="7" customFormat="1" ht="49.5" hidden="1" customHeight="1">
      <c r="B242" s="105" t="s">
        <v>116</v>
      </c>
      <c r="C242" s="107">
        <f t="shared" si="13"/>
        <v>21</v>
      </c>
      <c r="D242" s="116" t="s">
        <v>114</v>
      </c>
      <c r="E242" s="97"/>
      <c r="F242" s="97"/>
      <c r="G242" s="97"/>
      <c r="H242" s="150">
        <f t="shared" si="12"/>
        <v>0</v>
      </c>
      <c r="I242" s="151"/>
      <c r="J242" s="152"/>
      <c r="K242" s="153"/>
      <c r="L242" s="152"/>
      <c r="M242" s="154"/>
      <c r="N242" s="122"/>
      <c r="O242" s="122"/>
      <c r="P242" s="123"/>
      <c r="Q242" s="123"/>
      <c r="R242" s="12"/>
      <c r="S242" s="12"/>
      <c r="T242" s="13"/>
      <c r="V242" s="27"/>
    </row>
    <row r="243" spans="2:22" s="7" customFormat="1" ht="49.5" hidden="1" customHeight="1">
      <c r="B243" s="105" t="s">
        <v>116</v>
      </c>
      <c r="C243" s="107">
        <f t="shared" si="13"/>
        <v>22</v>
      </c>
      <c r="D243" s="116" t="s">
        <v>114</v>
      </c>
      <c r="E243" s="97"/>
      <c r="F243" s="97"/>
      <c r="G243" s="97"/>
      <c r="H243" s="150">
        <f t="shared" si="12"/>
        <v>0</v>
      </c>
      <c r="I243" s="151"/>
      <c r="J243" s="152"/>
      <c r="K243" s="153"/>
      <c r="L243" s="152"/>
      <c r="M243" s="154"/>
      <c r="N243" s="122"/>
      <c r="O243" s="122"/>
      <c r="P243" s="123"/>
      <c r="Q243" s="123"/>
      <c r="R243" s="10"/>
      <c r="S243" s="10"/>
      <c r="T243" s="11"/>
      <c r="V243" s="27"/>
    </row>
    <row r="244" spans="2:22" s="7" customFormat="1" ht="49.5" hidden="1" customHeight="1">
      <c r="B244" s="105" t="s">
        <v>116</v>
      </c>
      <c r="C244" s="107">
        <f t="shared" si="13"/>
        <v>23</v>
      </c>
      <c r="D244" s="116" t="s">
        <v>114</v>
      </c>
      <c r="E244" s="97"/>
      <c r="F244" s="97"/>
      <c r="G244" s="97"/>
      <c r="H244" s="150">
        <f t="shared" si="12"/>
        <v>0</v>
      </c>
      <c r="I244" s="151"/>
      <c r="J244" s="152"/>
      <c r="K244" s="153"/>
      <c r="L244" s="152"/>
      <c r="M244" s="154"/>
      <c r="N244" s="122"/>
      <c r="O244" s="122"/>
      <c r="P244" s="123"/>
      <c r="Q244" s="123"/>
      <c r="R244" s="12"/>
      <c r="S244" s="12"/>
      <c r="T244" s="13"/>
      <c r="V244" s="27"/>
    </row>
    <row r="245" spans="2:22" s="7" customFormat="1" ht="49.5" hidden="1" customHeight="1">
      <c r="B245" s="105" t="s">
        <v>116</v>
      </c>
      <c r="C245" s="107">
        <f t="shared" si="13"/>
        <v>24</v>
      </c>
      <c r="D245" s="116" t="s">
        <v>114</v>
      </c>
      <c r="E245" s="97"/>
      <c r="F245" s="97"/>
      <c r="G245" s="97"/>
      <c r="H245" s="150">
        <f t="shared" si="12"/>
        <v>0</v>
      </c>
      <c r="I245" s="151"/>
      <c r="J245" s="152"/>
      <c r="K245" s="153"/>
      <c r="L245" s="152"/>
      <c r="M245" s="154"/>
      <c r="N245" s="122"/>
      <c r="O245" s="122"/>
      <c r="P245" s="123"/>
      <c r="Q245" s="123"/>
      <c r="R245" s="12"/>
      <c r="S245" s="12"/>
      <c r="T245" s="13"/>
      <c r="V245" s="27"/>
    </row>
    <row r="246" spans="2:22" s="7" customFormat="1" ht="49.5" hidden="1" customHeight="1">
      <c r="B246" s="105" t="s">
        <v>116</v>
      </c>
      <c r="C246" s="107">
        <f t="shared" si="13"/>
        <v>25</v>
      </c>
      <c r="D246" s="116" t="s">
        <v>114</v>
      </c>
      <c r="E246" s="97"/>
      <c r="F246" s="97"/>
      <c r="G246" s="97"/>
      <c r="H246" s="150">
        <f t="shared" si="12"/>
        <v>0</v>
      </c>
      <c r="I246" s="151"/>
      <c r="J246" s="152"/>
      <c r="K246" s="153"/>
      <c r="L246" s="152"/>
      <c r="M246" s="154"/>
      <c r="N246" s="122"/>
      <c r="O246" s="122"/>
      <c r="P246" s="123"/>
      <c r="Q246" s="123"/>
      <c r="R246" s="12"/>
      <c r="S246" s="12"/>
      <c r="T246" s="13"/>
      <c r="V246" s="27"/>
    </row>
    <row r="247" spans="2:22" s="7" customFormat="1" ht="49.5" hidden="1" customHeight="1">
      <c r="B247" s="105" t="s">
        <v>116</v>
      </c>
      <c r="C247" s="107">
        <f t="shared" si="13"/>
        <v>26</v>
      </c>
      <c r="D247" s="116" t="s">
        <v>114</v>
      </c>
      <c r="E247" s="97"/>
      <c r="F247" s="97"/>
      <c r="G247" s="97"/>
      <c r="H247" s="150">
        <f t="shared" si="12"/>
        <v>0</v>
      </c>
      <c r="I247" s="151"/>
      <c r="J247" s="152"/>
      <c r="K247" s="153"/>
      <c r="L247" s="152"/>
      <c r="M247" s="154"/>
      <c r="N247" s="122"/>
      <c r="O247" s="122"/>
      <c r="P247" s="123"/>
      <c r="Q247" s="123"/>
      <c r="R247" s="12"/>
      <c r="S247" s="12"/>
      <c r="T247" s="13"/>
      <c r="V247" s="27"/>
    </row>
    <row r="248" spans="2:22" s="7" customFormat="1" ht="49.5" hidden="1" customHeight="1">
      <c r="B248" s="105" t="s">
        <v>116</v>
      </c>
      <c r="C248" s="107">
        <f t="shared" si="13"/>
        <v>27</v>
      </c>
      <c r="D248" s="116" t="s">
        <v>114</v>
      </c>
      <c r="E248" s="97"/>
      <c r="F248" s="97"/>
      <c r="G248" s="97"/>
      <c r="H248" s="150">
        <f t="shared" si="12"/>
        <v>0</v>
      </c>
      <c r="I248" s="151"/>
      <c r="J248" s="152"/>
      <c r="K248" s="153"/>
      <c r="L248" s="152"/>
      <c r="M248" s="154"/>
      <c r="N248" s="122"/>
      <c r="O248" s="122"/>
      <c r="P248" s="123"/>
      <c r="Q248" s="123"/>
      <c r="R248" s="12"/>
      <c r="S248" s="12"/>
      <c r="T248" s="13"/>
      <c r="V248" s="27"/>
    </row>
    <row r="249" spans="2:22" s="7" customFormat="1" ht="49.5" hidden="1" customHeight="1">
      <c r="B249" s="105" t="s">
        <v>116</v>
      </c>
      <c r="C249" s="107">
        <f t="shared" si="13"/>
        <v>28</v>
      </c>
      <c r="D249" s="116" t="s">
        <v>114</v>
      </c>
      <c r="E249" s="97"/>
      <c r="F249" s="97"/>
      <c r="G249" s="97"/>
      <c r="H249" s="150">
        <f t="shared" si="12"/>
        <v>0</v>
      </c>
      <c r="I249" s="151"/>
      <c r="J249" s="152"/>
      <c r="K249" s="153"/>
      <c r="L249" s="152"/>
      <c r="M249" s="154"/>
      <c r="N249" s="122"/>
      <c r="O249" s="122"/>
      <c r="P249" s="123"/>
      <c r="Q249" s="123"/>
      <c r="R249" s="12"/>
      <c r="S249" s="12"/>
      <c r="T249" s="13"/>
      <c r="V249" s="27"/>
    </row>
    <row r="250" spans="2:22" s="7" customFormat="1" ht="49.5" hidden="1" customHeight="1">
      <c r="B250" s="105" t="s">
        <v>116</v>
      </c>
      <c r="C250" s="107">
        <f t="shared" si="13"/>
        <v>29</v>
      </c>
      <c r="D250" s="116" t="s">
        <v>114</v>
      </c>
      <c r="E250" s="97"/>
      <c r="F250" s="97"/>
      <c r="G250" s="97"/>
      <c r="H250" s="150">
        <f t="shared" si="12"/>
        <v>0</v>
      </c>
      <c r="I250" s="151"/>
      <c r="J250" s="152"/>
      <c r="K250" s="153"/>
      <c r="L250" s="152"/>
      <c r="M250" s="154"/>
      <c r="N250" s="122"/>
      <c r="O250" s="122"/>
      <c r="P250" s="123"/>
      <c r="Q250" s="123"/>
      <c r="R250" s="10"/>
      <c r="S250" s="10"/>
      <c r="T250" s="11"/>
      <c r="V250" s="27"/>
    </row>
    <row r="251" spans="2:22" s="7" customFormat="1" ht="49.5" hidden="1" customHeight="1" thickBot="1">
      <c r="B251" s="106" t="s">
        <v>116</v>
      </c>
      <c r="C251" s="103">
        <f t="shared" si="13"/>
        <v>30</v>
      </c>
      <c r="D251" s="30" t="s">
        <v>114</v>
      </c>
      <c r="E251" s="99"/>
      <c r="F251" s="99"/>
      <c r="G251" s="99"/>
      <c r="H251" s="173">
        <f t="shared" si="12"/>
        <v>0</v>
      </c>
      <c r="I251" s="165"/>
      <c r="J251" s="166"/>
      <c r="K251" s="167"/>
      <c r="L251" s="166"/>
      <c r="M251" s="168"/>
      <c r="N251" s="128"/>
      <c r="O251" s="128"/>
      <c r="P251" s="129"/>
      <c r="Q251" s="129"/>
      <c r="R251" s="12"/>
      <c r="S251" s="12"/>
      <c r="T251" s="13"/>
      <c r="V251" s="27"/>
    </row>
    <row r="252" spans="2:22" s="7" customFormat="1" ht="49.5" customHeight="1" thickTop="1" thickBot="1">
      <c r="B252" s="17" t="s">
        <v>94</v>
      </c>
      <c r="C252" s="17"/>
      <c r="D252" s="117"/>
      <c r="E252" s="25"/>
      <c r="F252" s="25"/>
      <c r="G252" s="25"/>
      <c r="H252" s="169">
        <f>SUM(H222:H251)</f>
        <v>700000</v>
      </c>
      <c r="I252" s="170"/>
      <c r="J252" s="171"/>
      <c r="K252" s="171"/>
      <c r="L252" s="171"/>
      <c r="M252" s="171"/>
      <c r="N252" s="130"/>
      <c r="O252" s="130"/>
      <c r="P252" s="131"/>
      <c r="Q252" s="131"/>
      <c r="R252" s="8"/>
      <c r="S252" s="8"/>
      <c r="T252" s="9"/>
    </row>
    <row r="253" spans="2:22" s="7" customFormat="1" ht="49.5" customHeight="1" thickTop="1">
      <c r="B253" s="102" t="s">
        <v>117</v>
      </c>
      <c r="C253" s="104">
        <v>1</v>
      </c>
      <c r="D253" s="29" t="s">
        <v>114</v>
      </c>
      <c r="E253" s="96"/>
      <c r="F253" s="96"/>
      <c r="G253" s="96" t="s">
        <v>12</v>
      </c>
      <c r="H253" s="172">
        <f>IF(L253&lt;=0,I253*J253,I253*J253*L253)</f>
        <v>500000</v>
      </c>
      <c r="I253" s="145">
        <v>500000</v>
      </c>
      <c r="J253" s="146">
        <v>1</v>
      </c>
      <c r="K253" s="147" t="s">
        <v>118</v>
      </c>
      <c r="L253" s="148"/>
      <c r="M253" s="149"/>
      <c r="N253" s="120" t="s">
        <v>119</v>
      </c>
      <c r="O253" s="120" t="s">
        <v>201</v>
      </c>
      <c r="P253" s="121" t="s">
        <v>202</v>
      </c>
      <c r="Q253" s="121" t="s">
        <v>120</v>
      </c>
      <c r="R253" s="8"/>
      <c r="S253" s="8"/>
      <c r="T253" s="9"/>
      <c r="V253" s="27"/>
    </row>
    <row r="254" spans="2:22" s="7" customFormat="1" ht="49.5" customHeight="1">
      <c r="B254" s="108" t="s">
        <v>121</v>
      </c>
      <c r="C254" s="107">
        <f>C253+1</f>
        <v>2</v>
      </c>
      <c r="D254" s="116" t="s">
        <v>114</v>
      </c>
      <c r="E254" s="97"/>
      <c r="F254" s="97"/>
      <c r="G254" s="97" t="s">
        <v>12</v>
      </c>
      <c r="H254" s="150">
        <f>IF(L254&lt;=0,I254*J254,I254*J254*L254)</f>
        <v>500000</v>
      </c>
      <c r="I254" s="151">
        <v>100000</v>
      </c>
      <c r="J254" s="152">
        <v>5</v>
      </c>
      <c r="K254" s="153" t="s">
        <v>122</v>
      </c>
      <c r="L254" s="152"/>
      <c r="M254" s="154"/>
      <c r="N254" s="122" t="s">
        <v>123</v>
      </c>
      <c r="O254" s="120" t="s">
        <v>201</v>
      </c>
      <c r="P254" s="121" t="s">
        <v>212</v>
      </c>
      <c r="Q254" s="123" t="s">
        <v>124</v>
      </c>
      <c r="R254" s="10"/>
      <c r="S254" s="10"/>
      <c r="T254" s="11"/>
      <c r="V254" s="27"/>
    </row>
    <row r="255" spans="2:22" s="7" customFormat="1" ht="49.5" customHeight="1">
      <c r="B255" s="108" t="s">
        <v>121</v>
      </c>
      <c r="C255" s="107">
        <f t="shared" ref="C255:C312" si="14">C254+1</f>
        <v>3</v>
      </c>
      <c r="D255" s="116" t="s">
        <v>114</v>
      </c>
      <c r="E255" s="97" t="s">
        <v>12</v>
      </c>
      <c r="F255" s="97"/>
      <c r="G255" s="97"/>
      <c r="H255" s="150">
        <f t="shared" ref="H255:H303" si="15">IF(L255&lt;=0,I255*J255,I255*J255*L255)</f>
        <v>450000</v>
      </c>
      <c r="I255" s="151">
        <v>450000</v>
      </c>
      <c r="J255" s="152">
        <v>1</v>
      </c>
      <c r="K255" s="153" t="s">
        <v>125</v>
      </c>
      <c r="L255" s="152"/>
      <c r="M255" s="154"/>
      <c r="N255" s="122" t="s">
        <v>126</v>
      </c>
      <c r="O255" s="122" t="s">
        <v>190</v>
      </c>
      <c r="P255" s="123" t="s">
        <v>200</v>
      </c>
      <c r="Q255" s="123" t="s">
        <v>127</v>
      </c>
      <c r="R255" s="12"/>
      <c r="S255" s="12"/>
      <c r="T255" s="13"/>
      <c r="V255" s="27"/>
    </row>
    <row r="256" spans="2:22" s="7" customFormat="1" ht="49.5" customHeight="1" thickBot="1">
      <c r="B256" s="108" t="s">
        <v>121</v>
      </c>
      <c r="C256" s="107">
        <f t="shared" si="14"/>
        <v>4</v>
      </c>
      <c r="D256" s="116" t="s">
        <v>114</v>
      </c>
      <c r="E256" s="97" t="s">
        <v>12</v>
      </c>
      <c r="F256" s="97"/>
      <c r="G256" s="97"/>
      <c r="H256" s="150">
        <f t="shared" si="15"/>
        <v>250000</v>
      </c>
      <c r="I256" s="151">
        <v>250000</v>
      </c>
      <c r="J256" s="152">
        <v>1</v>
      </c>
      <c r="K256" s="153" t="s">
        <v>128</v>
      </c>
      <c r="L256" s="152"/>
      <c r="M256" s="154"/>
      <c r="N256" s="122" t="s">
        <v>129</v>
      </c>
      <c r="O256" s="122" t="s">
        <v>190</v>
      </c>
      <c r="P256" s="123" t="s">
        <v>200</v>
      </c>
      <c r="Q256" s="123" t="s">
        <v>127</v>
      </c>
      <c r="R256" s="12"/>
      <c r="S256" s="12"/>
      <c r="T256" s="13"/>
      <c r="V256" s="27"/>
    </row>
    <row r="257" spans="2:22" s="7" customFormat="1" ht="49.5" hidden="1" customHeight="1">
      <c r="B257" s="108" t="s">
        <v>121</v>
      </c>
      <c r="C257" s="107">
        <f t="shared" si="14"/>
        <v>5</v>
      </c>
      <c r="D257" s="116" t="s">
        <v>114</v>
      </c>
      <c r="E257" s="97"/>
      <c r="F257" s="97"/>
      <c r="G257" s="97"/>
      <c r="H257" s="150">
        <f t="shared" si="15"/>
        <v>0</v>
      </c>
      <c r="I257" s="151"/>
      <c r="J257" s="152"/>
      <c r="K257" s="153"/>
      <c r="L257" s="152"/>
      <c r="M257" s="154"/>
      <c r="N257" s="122"/>
      <c r="O257" s="122"/>
      <c r="P257" s="123"/>
      <c r="Q257" s="123"/>
      <c r="R257" s="12"/>
      <c r="S257" s="12"/>
      <c r="T257" s="13"/>
      <c r="V257" s="27"/>
    </row>
    <row r="258" spans="2:22" s="7" customFormat="1" ht="49.5" hidden="1" customHeight="1">
      <c r="B258" s="108" t="s">
        <v>121</v>
      </c>
      <c r="C258" s="107">
        <f t="shared" si="14"/>
        <v>6</v>
      </c>
      <c r="D258" s="116" t="s">
        <v>114</v>
      </c>
      <c r="E258" s="97"/>
      <c r="F258" s="97"/>
      <c r="G258" s="97"/>
      <c r="H258" s="150">
        <f t="shared" si="15"/>
        <v>0</v>
      </c>
      <c r="I258" s="151"/>
      <c r="J258" s="152"/>
      <c r="K258" s="153"/>
      <c r="L258" s="152"/>
      <c r="M258" s="154"/>
      <c r="N258" s="122"/>
      <c r="O258" s="122"/>
      <c r="P258" s="123"/>
      <c r="Q258" s="123"/>
      <c r="R258" s="12"/>
      <c r="S258" s="12"/>
      <c r="T258" s="13"/>
      <c r="V258" s="27"/>
    </row>
    <row r="259" spans="2:22" s="7" customFormat="1" ht="49.5" hidden="1" customHeight="1">
      <c r="B259" s="108" t="s">
        <v>121</v>
      </c>
      <c r="C259" s="107">
        <f t="shared" si="14"/>
        <v>7</v>
      </c>
      <c r="D259" s="116" t="s">
        <v>114</v>
      </c>
      <c r="E259" s="97"/>
      <c r="F259" s="97"/>
      <c r="G259" s="97"/>
      <c r="H259" s="150">
        <f t="shared" si="15"/>
        <v>0</v>
      </c>
      <c r="I259" s="151"/>
      <c r="J259" s="152"/>
      <c r="K259" s="153"/>
      <c r="L259" s="152"/>
      <c r="M259" s="154"/>
      <c r="N259" s="122"/>
      <c r="O259" s="122"/>
      <c r="P259" s="123"/>
      <c r="Q259" s="123"/>
      <c r="R259" s="12"/>
      <c r="S259" s="12"/>
      <c r="T259" s="13"/>
      <c r="V259" s="27"/>
    </row>
    <row r="260" spans="2:22" s="7" customFormat="1" ht="49.5" hidden="1" customHeight="1">
      <c r="B260" s="108" t="s">
        <v>121</v>
      </c>
      <c r="C260" s="107">
        <f t="shared" si="14"/>
        <v>8</v>
      </c>
      <c r="D260" s="116" t="s">
        <v>114</v>
      </c>
      <c r="E260" s="97"/>
      <c r="F260" s="97"/>
      <c r="G260" s="97"/>
      <c r="H260" s="150">
        <f t="shared" si="15"/>
        <v>0</v>
      </c>
      <c r="I260" s="151"/>
      <c r="J260" s="152"/>
      <c r="K260" s="153"/>
      <c r="L260" s="152"/>
      <c r="M260" s="154"/>
      <c r="N260" s="122"/>
      <c r="O260" s="122"/>
      <c r="P260" s="123"/>
      <c r="Q260" s="123"/>
      <c r="R260" s="12"/>
      <c r="S260" s="12"/>
      <c r="T260" s="13"/>
      <c r="V260" s="27"/>
    </row>
    <row r="261" spans="2:22" s="7" customFormat="1" ht="49.5" hidden="1" customHeight="1">
      <c r="B261" s="108" t="s">
        <v>121</v>
      </c>
      <c r="C261" s="107">
        <f t="shared" si="14"/>
        <v>9</v>
      </c>
      <c r="D261" s="116" t="s">
        <v>114</v>
      </c>
      <c r="E261" s="97"/>
      <c r="F261" s="97"/>
      <c r="G261" s="97"/>
      <c r="H261" s="150">
        <f t="shared" si="15"/>
        <v>0</v>
      </c>
      <c r="I261" s="151"/>
      <c r="J261" s="152"/>
      <c r="K261" s="153"/>
      <c r="L261" s="152"/>
      <c r="M261" s="154"/>
      <c r="N261" s="122"/>
      <c r="O261" s="122"/>
      <c r="P261" s="123"/>
      <c r="Q261" s="123"/>
      <c r="R261" s="12"/>
      <c r="S261" s="12"/>
      <c r="T261" s="13"/>
      <c r="V261" s="27"/>
    </row>
    <row r="262" spans="2:22" s="7" customFormat="1" ht="49.5" hidden="1" customHeight="1">
      <c r="B262" s="108" t="s">
        <v>121</v>
      </c>
      <c r="C262" s="107">
        <f t="shared" si="14"/>
        <v>10</v>
      </c>
      <c r="D262" s="116" t="s">
        <v>114</v>
      </c>
      <c r="E262" s="97"/>
      <c r="F262" s="97"/>
      <c r="G262" s="97"/>
      <c r="H262" s="150">
        <f t="shared" si="15"/>
        <v>0</v>
      </c>
      <c r="I262" s="151"/>
      <c r="J262" s="152"/>
      <c r="K262" s="153"/>
      <c r="L262" s="152"/>
      <c r="M262" s="154"/>
      <c r="N262" s="122"/>
      <c r="O262" s="122"/>
      <c r="P262" s="123"/>
      <c r="Q262" s="123"/>
      <c r="R262" s="12"/>
      <c r="S262" s="12"/>
      <c r="T262" s="13"/>
      <c r="V262" s="27"/>
    </row>
    <row r="263" spans="2:22" s="7" customFormat="1" ht="49.5" hidden="1" customHeight="1">
      <c r="B263" s="108" t="s">
        <v>121</v>
      </c>
      <c r="C263" s="107">
        <f t="shared" si="14"/>
        <v>11</v>
      </c>
      <c r="D263" s="116" t="s">
        <v>114</v>
      </c>
      <c r="E263" s="97"/>
      <c r="F263" s="97"/>
      <c r="G263" s="97"/>
      <c r="H263" s="150">
        <f t="shared" si="15"/>
        <v>0</v>
      </c>
      <c r="I263" s="151"/>
      <c r="J263" s="152"/>
      <c r="K263" s="153"/>
      <c r="L263" s="152"/>
      <c r="M263" s="154"/>
      <c r="N263" s="122"/>
      <c r="O263" s="122"/>
      <c r="P263" s="123"/>
      <c r="Q263" s="123"/>
      <c r="R263" s="12"/>
      <c r="S263" s="12"/>
      <c r="T263" s="13"/>
      <c r="V263" s="27"/>
    </row>
    <row r="264" spans="2:22" s="7" customFormat="1" ht="49.5" hidden="1" customHeight="1">
      <c r="B264" s="108" t="s">
        <v>121</v>
      </c>
      <c r="C264" s="107">
        <f t="shared" si="14"/>
        <v>12</v>
      </c>
      <c r="D264" s="116" t="s">
        <v>114</v>
      </c>
      <c r="E264" s="97"/>
      <c r="F264" s="97"/>
      <c r="G264" s="97"/>
      <c r="H264" s="150">
        <f t="shared" si="15"/>
        <v>0</v>
      </c>
      <c r="I264" s="151"/>
      <c r="J264" s="152"/>
      <c r="K264" s="153"/>
      <c r="L264" s="152"/>
      <c r="M264" s="154"/>
      <c r="N264" s="122"/>
      <c r="O264" s="122"/>
      <c r="P264" s="123"/>
      <c r="Q264" s="123"/>
      <c r="R264" s="12"/>
      <c r="S264" s="12"/>
      <c r="T264" s="13"/>
      <c r="V264" s="27"/>
    </row>
    <row r="265" spans="2:22" s="7" customFormat="1" ht="49.5" hidden="1" customHeight="1">
      <c r="B265" s="108" t="s">
        <v>121</v>
      </c>
      <c r="C265" s="107">
        <f t="shared" si="14"/>
        <v>13</v>
      </c>
      <c r="D265" s="116" t="s">
        <v>114</v>
      </c>
      <c r="E265" s="97"/>
      <c r="F265" s="97"/>
      <c r="G265" s="97"/>
      <c r="H265" s="150">
        <f t="shared" si="15"/>
        <v>0</v>
      </c>
      <c r="I265" s="151"/>
      <c r="J265" s="152"/>
      <c r="K265" s="153"/>
      <c r="L265" s="152"/>
      <c r="M265" s="154"/>
      <c r="N265" s="122"/>
      <c r="O265" s="122"/>
      <c r="P265" s="123"/>
      <c r="Q265" s="123"/>
      <c r="R265" s="12"/>
      <c r="S265" s="12"/>
      <c r="T265" s="13"/>
      <c r="V265" s="27"/>
    </row>
    <row r="266" spans="2:22" s="7" customFormat="1" ht="49.5" hidden="1" customHeight="1">
      <c r="B266" s="108" t="s">
        <v>121</v>
      </c>
      <c r="C266" s="107">
        <f t="shared" si="14"/>
        <v>14</v>
      </c>
      <c r="D266" s="116" t="s">
        <v>114</v>
      </c>
      <c r="E266" s="97"/>
      <c r="F266" s="97"/>
      <c r="G266" s="97"/>
      <c r="H266" s="150">
        <f t="shared" si="15"/>
        <v>0</v>
      </c>
      <c r="I266" s="151"/>
      <c r="J266" s="152"/>
      <c r="K266" s="153"/>
      <c r="L266" s="152"/>
      <c r="M266" s="154"/>
      <c r="N266" s="122"/>
      <c r="O266" s="122"/>
      <c r="P266" s="123"/>
      <c r="Q266" s="123"/>
      <c r="R266" s="12"/>
      <c r="S266" s="12"/>
      <c r="T266" s="13"/>
      <c r="V266" s="27"/>
    </row>
    <row r="267" spans="2:22" s="7" customFormat="1" ht="49.5" hidden="1" customHeight="1">
      <c r="B267" s="108" t="s">
        <v>121</v>
      </c>
      <c r="C267" s="107">
        <f t="shared" si="14"/>
        <v>15</v>
      </c>
      <c r="D267" s="116" t="s">
        <v>114</v>
      </c>
      <c r="E267" s="97"/>
      <c r="F267" s="97"/>
      <c r="G267" s="97"/>
      <c r="H267" s="150">
        <f t="shared" si="15"/>
        <v>0</v>
      </c>
      <c r="I267" s="151"/>
      <c r="J267" s="152"/>
      <c r="K267" s="153"/>
      <c r="L267" s="152"/>
      <c r="M267" s="154"/>
      <c r="N267" s="122"/>
      <c r="O267" s="122"/>
      <c r="P267" s="123"/>
      <c r="Q267" s="123"/>
      <c r="R267" s="12"/>
      <c r="S267" s="12"/>
      <c r="T267" s="13"/>
      <c r="V267" s="27"/>
    </row>
    <row r="268" spans="2:22" s="7" customFormat="1" ht="49.5" hidden="1" customHeight="1">
      <c r="B268" s="108" t="s">
        <v>121</v>
      </c>
      <c r="C268" s="107">
        <f t="shared" si="14"/>
        <v>16</v>
      </c>
      <c r="D268" s="116" t="s">
        <v>114</v>
      </c>
      <c r="E268" s="97"/>
      <c r="F268" s="97"/>
      <c r="G268" s="97"/>
      <c r="H268" s="150">
        <f t="shared" si="15"/>
        <v>0</v>
      </c>
      <c r="I268" s="151"/>
      <c r="J268" s="152"/>
      <c r="K268" s="153"/>
      <c r="L268" s="152"/>
      <c r="M268" s="154"/>
      <c r="N268" s="122"/>
      <c r="O268" s="122"/>
      <c r="P268" s="123"/>
      <c r="Q268" s="123"/>
      <c r="R268" s="12"/>
      <c r="S268" s="12"/>
      <c r="T268" s="13"/>
      <c r="V268" s="27"/>
    </row>
    <row r="269" spans="2:22" s="7" customFormat="1" ht="49.5" hidden="1" customHeight="1">
      <c r="B269" s="108" t="s">
        <v>121</v>
      </c>
      <c r="C269" s="107">
        <f t="shared" si="14"/>
        <v>17</v>
      </c>
      <c r="D269" s="116" t="s">
        <v>114</v>
      </c>
      <c r="E269" s="97"/>
      <c r="F269" s="97"/>
      <c r="G269" s="97"/>
      <c r="H269" s="150">
        <f t="shared" si="15"/>
        <v>0</v>
      </c>
      <c r="I269" s="151"/>
      <c r="J269" s="152"/>
      <c r="K269" s="153"/>
      <c r="L269" s="152"/>
      <c r="M269" s="154"/>
      <c r="N269" s="122"/>
      <c r="O269" s="122"/>
      <c r="P269" s="123"/>
      <c r="Q269" s="123"/>
      <c r="R269" s="12"/>
      <c r="S269" s="12"/>
      <c r="T269" s="13"/>
      <c r="V269" s="27"/>
    </row>
    <row r="270" spans="2:22" s="7" customFormat="1" ht="49.5" hidden="1" customHeight="1">
      <c r="B270" s="108" t="s">
        <v>121</v>
      </c>
      <c r="C270" s="107">
        <f t="shared" si="14"/>
        <v>18</v>
      </c>
      <c r="D270" s="116" t="s">
        <v>114</v>
      </c>
      <c r="E270" s="97"/>
      <c r="F270" s="97"/>
      <c r="G270" s="97"/>
      <c r="H270" s="150">
        <f t="shared" si="15"/>
        <v>0</v>
      </c>
      <c r="I270" s="151"/>
      <c r="J270" s="152"/>
      <c r="K270" s="153"/>
      <c r="L270" s="152"/>
      <c r="M270" s="154"/>
      <c r="N270" s="122"/>
      <c r="O270" s="122"/>
      <c r="P270" s="123"/>
      <c r="Q270" s="123"/>
      <c r="R270" s="12"/>
      <c r="S270" s="12"/>
      <c r="T270" s="13"/>
      <c r="V270" s="27"/>
    </row>
    <row r="271" spans="2:22" s="7" customFormat="1" ht="49.5" hidden="1" customHeight="1">
      <c r="B271" s="108" t="s">
        <v>121</v>
      </c>
      <c r="C271" s="107">
        <f t="shared" si="14"/>
        <v>19</v>
      </c>
      <c r="D271" s="116" t="s">
        <v>114</v>
      </c>
      <c r="E271" s="97"/>
      <c r="F271" s="97"/>
      <c r="G271" s="97"/>
      <c r="H271" s="150">
        <f t="shared" si="15"/>
        <v>0</v>
      </c>
      <c r="I271" s="151"/>
      <c r="J271" s="152"/>
      <c r="K271" s="153"/>
      <c r="L271" s="152"/>
      <c r="M271" s="154"/>
      <c r="N271" s="122"/>
      <c r="O271" s="122"/>
      <c r="P271" s="123"/>
      <c r="Q271" s="123"/>
      <c r="R271" s="12"/>
      <c r="S271" s="12"/>
      <c r="T271" s="13"/>
      <c r="V271" s="27"/>
    </row>
    <row r="272" spans="2:22" s="7" customFormat="1" ht="49.5" hidden="1" customHeight="1">
      <c r="B272" s="108" t="s">
        <v>121</v>
      </c>
      <c r="C272" s="107">
        <f t="shared" si="14"/>
        <v>20</v>
      </c>
      <c r="D272" s="116" t="s">
        <v>114</v>
      </c>
      <c r="E272" s="97"/>
      <c r="F272" s="97"/>
      <c r="G272" s="97"/>
      <c r="H272" s="150">
        <f t="shared" si="15"/>
        <v>0</v>
      </c>
      <c r="I272" s="151"/>
      <c r="J272" s="152"/>
      <c r="K272" s="153"/>
      <c r="L272" s="152"/>
      <c r="M272" s="154"/>
      <c r="N272" s="122"/>
      <c r="O272" s="122"/>
      <c r="P272" s="123"/>
      <c r="Q272" s="123"/>
      <c r="R272" s="12"/>
      <c r="S272" s="12"/>
      <c r="T272" s="13"/>
      <c r="V272" s="27"/>
    </row>
    <row r="273" spans="2:22" s="7" customFormat="1" ht="49.5" hidden="1" customHeight="1">
      <c r="B273" s="108" t="s">
        <v>121</v>
      </c>
      <c r="C273" s="107">
        <f t="shared" si="14"/>
        <v>21</v>
      </c>
      <c r="D273" s="116" t="s">
        <v>114</v>
      </c>
      <c r="E273" s="97"/>
      <c r="F273" s="97"/>
      <c r="G273" s="97"/>
      <c r="H273" s="150">
        <f t="shared" si="15"/>
        <v>0</v>
      </c>
      <c r="I273" s="151"/>
      <c r="J273" s="152"/>
      <c r="K273" s="153"/>
      <c r="L273" s="152"/>
      <c r="M273" s="154"/>
      <c r="N273" s="122"/>
      <c r="O273" s="122"/>
      <c r="P273" s="123"/>
      <c r="Q273" s="123"/>
      <c r="R273" s="12"/>
      <c r="S273" s="12"/>
      <c r="T273" s="13"/>
      <c r="V273" s="27"/>
    </row>
    <row r="274" spans="2:22" s="7" customFormat="1" ht="49.5" hidden="1" customHeight="1">
      <c r="B274" s="108"/>
      <c r="C274" s="107">
        <f t="shared" si="14"/>
        <v>22</v>
      </c>
      <c r="D274" s="116" t="s">
        <v>88</v>
      </c>
      <c r="E274" s="97"/>
      <c r="F274" s="97"/>
      <c r="G274" s="97"/>
      <c r="H274" s="150">
        <f t="shared" si="15"/>
        <v>0</v>
      </c>
      <c r="I274" s="151"/>
      <c r="J274" s="152"/>
      <c r="K274" s="153"/>
      <c r="L274" s="152"/>
      <c r="M274" s="154"/>
      <c r="N274" s="122"/>
      <c r="O274" s="122"/>
      <c r="P274" s="123"/>
      <c r="Q274" s="123"/>
      <c r="R274" s="12"/>
      <c r="S274" s="12"/>
      <c r="T274" s="13"/>
      <c r="V274" s="27"/>
    </row>
    <row r="275" spans="2:22" s="7" customFormat="1" ht="49.5" hidden="1" customHeight="1">
      <c r="B275" s="108"/>
      <c r="C275" s="107">
        <f t="shared" si="14"/>
        <v>23</v>
      </c>
      <c r="D275" s="116" t="s">
        <v>88</v>
      </c>
      <c r="E275" s="97"/>
      <c r="F275" s="97"/>
      <c r="G275" s="97"/>
      <c r="H275" s="150">
        <f t="shared" si="15"/>
        <v>0</v>
      </c>
      <c r="I275" s="151"/>
      <c r="J275" s="152"/>
      <c r="K275" s="153"/>
      <c r="L275" s="152"/>
      <c r="M275" s="154"/>
      <c r="N275" s="122"/>
      <c r="O275" s="122"/>
      <c r="P275" s="123"/>
      <c r="Q275" s="123"/>
      <c r="R275" s="12"/>
      <c r="S275" s="12"/>
      <c r="T275" s="13"/>
      <c r="V275" s="27"/>
    </row>
    <row r="276" spans="2:22" s="7" customFormat="1" ht="49.5" hidden="1" customHeight="1">
      <c r="B276" s="108"/>
      <c r="C276" s="107">
        <f t="shared" si="14"/>
        <v>24</v>
      </c>
      <c r="D276" s="116" t="s">
        <v>88</v>
      </c>
      <c r="E276" s="97"/>
      <c r="F276" s="97"/>
      <c r="G276" s="97"/>
      <c r="H276" s="150">
        <f t="shared" si="15"/>
        <v>0</v>
      </c>
      <c r="I276" s="151"/>
      <c r="J276" s="152"/>
      <c r="K276" s="153"/>
      <c r="L276" s="152"/>
      <c r="M276" s="154"/>
      <c r="N276" s="122"/>
      <c r="O276" s="122"/>
      <c r="P276" s="123"/>
      <c r="Q276" s="123"/>
      <c r="R276" s="12"/>
      <c r="S276" s="12"/>
      <c r="T276" s="13"/>
      <c r="V276" s="27"/>
    </row>
    <row r="277" spans="2:22" s="7" customFormat="1" ht="49.5" hidden="1" customHeight="1">
      <c r="B277" s="108"/>
      <c r="C277" s="107">
        <f t="shared" si="14"/>
        <v>25</v>
      </c>
      <c r="D277" s="116" t="s">
        <v>88</v>
      </c>
      <c r="E277" s="97"/>
      <c r="F277" s="97"/>
      <c r="G277" s="97"/>
      <c r="H277" s="150">
        <f t="shared" si="15"/>
        <v>0</v>
      </c>
      <c r="I277" s="151"/>
      <c r="J277" s="152"/>
      <c r="K277" s="153"/>
      <c r="L277" s="152"/>
      <c r="M277" s="154"/>
      <c r="N277" s="122"/>
      <c r="O277" s="122"/>
      <c r="P277" s="123"/>
      <c r="Q277" s="123"/>
      <c r="R277" s="12"/>
      <c r="S277" s="12"/>
      <c r="T277" s="13"/>
      <c r="V277" s="27"/>
    </row>
    <row r="278" spans="2:22" s="7" customFormat="1" ht="49.5" hidden="1" customHeight="1">
      <c r="B278" s="108"/>
      <c r="C278" s="107">
        <f t="shared" si="14"/>
        <v>26</v>
      </c>
      <c r="D278" s="116" t="s">
        <v>88</v>
      </c>
      <c r="E278" s="97"/>
      <c r="F278" s="97"/>
      <c r="G278" s="97"/>
      <c r="H278" s="150">
        <f t="shared" si="15"/>
        <v>0</v>
      </c>
      <c r="I278" s="151"/>
      <c r="J278" s="152"/>
      <c r="K278" s="153"/>
      <c r="L278" s="152"/>
      <c r="M278" s="154"/>
      <c r="N278" s="122"/>
      <c r="O278" s="122"/>
      <c r="P278" s="123"/>
      <c r="Q278" s="123"/>
      <c r="R278" s="12"/>
      <c r="S278" s="12"/>
      <c r="T278" s="13"/>
      <c r="V278" s="27"/>
    </row>
    <row r="279" spans="2:22" s="7" customFormat="1" ht="49.5" hidden="1" customHeight="1">
      <c r="B279" s="108"/>
      <c r="C279" s="107">
        <f t="shared" si="14"/>
        <v>27</v>
      </c>
      <c r="D279" s="116" t="s">
        <v>88</v>
      </c>
      <c r="E279" s="97"/>
      <c r="F279" s="97"/>
      <c r="G279" s="97"/>
      <c r="H279" s="150">
        <f t="shared" si="15"/>
        <v>0</v>
      </c>
      <c r="I279" s="151"/>
      <c r="J279" s="152"/>
      <c r="K279" s="153"/>
      <c r="L279" s="152"/>
      <c r="M279" s="154"/>
      <c r="N279" s="122"/>
      <c r="O279" s="122"/>
      <c r="P279" s="123"/>
      <c r="Q279" s="123"/>
      <c r="R279" s="12"/>
      <c r="S279" s="12"/>
      <c r="T279" s="13"/>
      <c r="V279" s="27"/>
    </row>
    <row r="280" spans="2:22" s="7" customFormat="1" ht="49.5" hidden="1" customHeight="1">
      <c r="B280" s="108"/>
      <c r="C280" s="107">
        <f t="shared" si="14"/>
        <v>28</v>
      </c>
      <c r="D280" s="116" t="s">
        <v>88</v>
      </c>
      <c r="E280" s="97"/>
      <c r="F280" s="97"/>
      <c r="G280" s="97"/>
      <c r="H280" s="150">
        <f t="shared" si="15"/>
        <v>0</v>
      </c>
      <c r="I280" s="151"/>
      <c r="J280" s="152"/>
      <c r="K280" s="153"/>
      <c r="L280" s="152"/>
      <c r="M280" s="154"/>
      <c r="N280" s="122"/>
      <c r="O280" s="122"/>
      <c r="P280" s="123"/>
      <c r="Q280" s="123"/>
      <c r="R280" s="12"/>
      <c r="S280" s="12"/>
      <c r="T280" s="13"/>
      <c r="V280" s="27"/>
    </row>
    <row r="281" spans="2:22" s="7" customFormat="1" ht="49.5" hidden="1" customHeight="1">
      <c r="B281" s="108"/>
      <c r="C281" s="107">
        <f t="shared" si="14"/>
        <v>29</v>
      </c>
      <c r="D281" s="116" t="s">
        <v>88</v>
      </c>
      <c r="E281" s="97"/>
      <c r="F281" s="97"/>
      <c r="G281" s="97"/>
      <c r="H281" s="150">
        <f t="shared" si="15"/>
        <v>0</v>
      </c>
      <c r="I281" s="151"/>
      <c r="J281" s="152"/>
      <c r="K281" s="153"/>
      <c r="L281" s="152"/>
      <c r="M281" s="154"/>
      <c r="N281" s="122"/>
      <c r="O281" s="122"/>
      <c r="P281" s="123"/>
      <c r="Q281" s="123"/>
      <c r="R281" s="12"/>
      <c r="S281" s="12"/>
      <c r="T281" s="13"/>
      <c r="V281" s="27"/>
    </row>
    <row r="282" spans="2:22" s="7" customFormat="1" ht="49.5" hidden="1" customHeight="1">
      <c r="B282" s="108"/>
      <c r="C282" s="107">
        <f t="shared" si="14"/>
        <v>30</v>
      </c>
      <c r="D282" s="116" t="s">
        <v>88</v>
      </c>
      <c r="E282" s="97"/>
      <c r="F282" s="97"/>
      <c r="G282" s="97"/>
      <c r="H282" s="150">
        <f t="shared" si="15"/>
        <v>0</v>
      </c>
      <c r="I282" s="151"/>
      <c r="J282" s="152"/>
      <c r="K282" s="153"/>
      <c r="L282" s="152"/>
      <c r="M282" s="154"/>
      <c r="N282" s="122"/>
      <c r="O282" s="122"/>
      <c r="P282" s="123"/>
      <c r="Q282" s="123"/>
      <c r="R282" s="12"/>
      <c r="S282" s="12"/>
      <c r="T282" s="13"/>
      <c r="U282" s="113" t="s">
        <v>93</v>
      </c>
      <c r="V282" s="27"/>
    </row>
    <row r="283" spans="2:22" s="7" customFormat="1" ht="49.5" hidden="1" customHeight="1">
      <c r="B283" s="108"/>
      <c r="C283" s="107">
        <f t="shared" si="14"/>
        <v>31</v>
      </c>
      <c r="D283" s="116" t="s">
        <v>88</v>
      </c>
      <c r="E283" s="97"/>
      <c r="F283" s="97"/>
      <c r="G283" s="97"/>
      <c r="H283" s="150">
        <f t="shared" si="15"/>
        <v>0</v>
      </c>
      <c r="I283" s="151"/>
      <c r="J283" s="152"/>
      <c r="K283" s="153"/>
      <c r="L283" s="152"/>
      <c r="M283" s="154"/>
      <c r="N283" s="122"/>
      <c r="O283" s="122"/>
      <c r="P283" s="123"/>
      <c r="Q283" s="123"/>
      <c r="R283" s="12"/>
      <c r="S283" s="12"/>
      <c r="T283" s="13"/>
      <c r="V283" s="27"/>
    </row>
    <row r="284" spans="2:22" s="7" customFormat="1" ht="49.5" hidden="1" customHeight="1">
      <c r="B284" s="108"/>
      <c r="C284" s="107">
        <f t="shared" si="14"/>
        <v>32</v>
      </c>
      <c r="D284" s="116" t="s">
        <v>88</v>
      </c>
      <c r="E284" s="97"/>
      <c r="F284" s="97"/>
      <c r="G284" s="97"/>
      <c r="H284" s="150">
        <f t="shared" si="15"/>
        <v>0</v>
      </c>
      <c r="I284" s="151"/>
      <c r="J284" s="152"/>
      <c r="K284" s="153"/>
      <c r="L284" s="152"/>
      <c r="M284" s="154"/>
      <c r="N284" s="122"/>
      <c r="O284" s="122"/>
      <c r="P284" s="123"/>
      <c r="Q284" s="123"/>
      <c r="R284" s="12"/>
      <c r="S284" s="12"/>
      <c r="T284" s="13"/>
      <c r="V284" s="27"/>
    </row>
    <row r="285" spans="2:22" s="7" customFormat="1" ht="49.5" hidden="1" customHeight="1">
      <c r="B285" s="108"/>
      <c r="C285" s="107">
        <f t="shared" si="14"/>
        <v>33</v>
      </c>
      <c r="D285" s="116" t="s">
        <v>88</v>
      </c>
      <c r="E285" s="97"/>
      <c r="F285" s="97"/>
      <c r="G285" s="97"/>
      <c r="H285" s="150">
        <f t="shared" si="15"/>
        <v>0</v>
      </c>
      <c r="I285" s="151"/>
      <c r="J285" s="152"/>
      <c r="K285" s="153"/>
      <c r="L285" s="152"/>
      <c r="M285" s="154"/>
      <c r="N285" s="122"/>
      <c r="O285" s="122"/>
      <c r="P285" s="123"/>
      <c r="Q285" s="123"/>
      <c r="R285" s="12"/>
      <c r="S285" s="12"/>
      <c r="T285" s="13"/>
      <c r="V285" s="27"/>
    </row>
    <row r="286" spans="2:22" s="7" customFormat="1" ht="49.5" hidden="1" customHeight="1">
      <c r="B286" s="108"/>
      <c r="C286" s="107">
        <f t="shared" si="14"/>
        <v>34</v>
      </c>
      <c r="D286" s="116" t="s">
        <v>88</v>
      </c>
      <c r="E286" s="97"/>
      <c r="F286" s="97"/>
      <c r="G286" s="97"/>
      <c r="H286" s="150">
        <f t="shared" si="15"/>
        <v>0</v>
      </c>
      <c r="I286" s="151"/>
      <c r="J286" s="152"/>
      <c r="K286" s="153"/>
      <c r="L286" s="152"/>
      <c r="M286" s="154"/>
      <c r="N286" s="122"/>
      <c r="O286" s="122"/>
      <c r="P286" s="123"/>
      <c r="Q286" s="123"/>
      <c r="R286" s="12"/>
      <c r="S286" s="12"/>
      <c r="T286" s="13"/>
      <c r="V286" s="27"/>
    </row>
    <row r="287" spans="2:22" s="7" customFormat="1" ht="49.5" hidden="1" customHeight="1">
      <c r="B287" s="108"/>
      <c r="C287" s="107">
        <f t="shared" si="14"/>
        <v>35</v>
      </c>
      <c r="D287" s="116" t="s">
        <v>88</v>
      </c>
      <c r="E287" s="97"/>
      <c r="F287" s="97"/>
      <c r="G287" s="97"/>
      <c r="H287" s="150">
        <f t="shared" si="15"/>
        <v>0</v>
      </c>
      <c r="I287" s="151"/>
      <c r="J287" s="152"/>
      <c r="K287" s="153"/>
      <c r="L287" s="152"/>
      <c r="M287" s="154"/>
      <c r="N287" s="122"/>
      <c r="O287" s="122"/>
      <c r="P287" s="123"/>
      <c r="Q287" s="123"/>
      <c r="R287" s="12"/>
      <c r="S287" s="12"/>
      <c r="T287" s="13"/>
      <c r="V287" s="27"/>
    </row>
    <row r="288" spans="2:22" s="7" customFormat="1" ht="49.5" hidden="1" customHeight="1">
      <c r="B288" s="108"/>
      <c r="C288" s="107">
        <f t="shared" si="14"/>
        <v>36</v>
      </c>
      <c r="D288" s="116" t="s">
        <v>88</v>
      </c>
      <c r="E288" s="97"/>
      <c r="F288" s="97"/>
      <c r="G288" s="97"/>
      <c r="H288" s="150">
        <f t="shared" si="15"/>
        <v>0</v>
      </c>
      <c r="I288" s="151"/>
      <c r="J288" s="152"/>
      <c r="K288" s="153"/>
      <c r="L288" s="152"/>
      <c r="M288" s="154"/>
      <c r="N288" s="122"/>
      <c r="O288" s="122"/>
      <c r="P288" s="123"/>
      <c r="Q288" s="123"/>
      <c r="R288" s="12"/>
      <c r="S288" s="12"/>
      <c r="T288" s="13"/>
      <c r="V288" s="27"/>
    </row>
    <row r="289" spans="2:22" s="7" customFormat="1" ht="49.5" hidden="1" customHeight="1">
      <c r="B289" s="108"/>
      <c r="C289" s="107">
        <f t="shared" si="14"/>
        <v>37</v>
      </c>
      <c r="D289" s="116" t="s">
        <v>88</v>
      </c>
      <c r="E289" s="97"/>
      <c r="F289" s="97"/>
      <c r="G289" s="97"/>
      <c r="H289" s="150">
        <f t="shared" si="15"/>
        <v>0</v>
      </c>
      <c r="I289" s="151"/>
      <c r="J289" s="152"/>
      <c r="K289" s="153"/>
      <c r="L289" s="152"/>
      <c r="M289" s="154"/>
      <c r="N289" s="122"/>
      <c r="O289" s="122"/>
      <c r="P289" s="123"/>
      <c r="Q289" s="123"/>
      <c r="R289" s="12"/>
      <c r="S289" s="12"/>
      <c r="T289" s="13"/>
      <c r="V289" s="27"/>
    </row>
    <row r="290" spans="2:22" s="7" customFormat="1" ht="49.5" hidden="1" customHeight="1">
      <c r="B290" s="108"/>
      <c r="C290" s="107">
        <f t="shared" si="14"/>
        <v>38</v>
      </c>
      <c r="D290" s="116" t="s">
        <v>88</v>
      </c>
      <c r="E290" s="97"/>
      <c r="F290" s="97"/>
      <c r="G290" s="97"/>
      <c r="H290" s="150">
        <f t="shared" si="15"/>
        <v>0</v>
      </c>
      <c r="I290" s="151"/>
      <c r="J290" s="152"/>
      <c r="K290" s="153"/>
      <c r="L290" s="152"/>
      <c r="M290" s="154"/>
      <c r="N290" s="122"/>
      <c r="O290" s="122"/>
      <c r="P290" s="123"/>
      <c r="Q290" s="123"/>
      <c r="R290" s="12"/>
      <c r="S290" s="12"/>
      <c r="T290" s="13"/>
      <c r="V290" s="27"/>
    </row>
    <row r="291" spans="2:22" s="7" customFormat="1" ht="49.5" hidden="1" customHeight="1">
      <c r="B291" s="108"/>
      <c r="C291" s="107">
        <f t="shared" si="14"/>
        <v>39</v>
      </c>
      <c r="D291" s="116" t="s">
        <v>88</v>
      </c>
      <c r="E291" s="97"/>
      <c r="F291" s="97"/>
      <c r="G291" s="97"/>
      <c r="H291" s="150">
        <f t="shared" si="15"/>
        <v>0</v>
      </c>
      <c r="I291" s="151"/>
      <c r="J291" s="152"/>
      <c r="K291" s="153"/>
      <c r="L291" s="152"/>
      <c r="M291" s="154"/>
      <c r="N291" s="122"/>
      <c r="O291" s="122"/>
      <c r="P291" s="123"/>
      <c r="Q291" s="123"/>
      <c r="R291" s="12"/>
      <c r="S291" s="12"/>
      <c r="T291" s="13"/>
      <c r="V291" s="27"/>
    </row>
    <row r="292" spans="2:22" s="7" customFormat="1" ht="49.5" hidden="1" customHeight="1">
      <c r="B292" s="108"/>
      <c r="C292" s="107">
        <f t="shared" si="14"/>
        <v>40</v>
      </c>
      <c r="D292" s="116" t="s">
        <v>88</v>
      </c>
      <c r="E292" s="97"/>
      <c r="F292" s="97"/>
      <c r="G292" s="97"/>
      <c r="H292" s="150">
        <f t="shared" si="15"/>
        <v>0</v>
      </c>
      <c r="I292" s="151"/>
      <c r="J292" s="152"/>
      <c r="K292" s="153"/>
      <c r="L292" s="152"/>
      <c r="M292" s="154"/>
      <c r="N292" s="122"/>
      <c r="O292" s="122"/>
      <c r="P292" s="123"/>
      <c r="Q292" s="123"/>
      <c r="R292" s="12"/>
      <c r="S292" s="12"/>
      <c r="T292" s="13"/>
      <c r="V292" s="27"/>
    </row>
    <row r="293" spans="2:22" s="7" customFormat="1" ht="49.5" hidden="1" customHeight="1">
      <c r="B293" s="108"/>
      <c r="C293" s="107">
        <f t="shared" si="14"/>
        <v>41</v>
      </c>
      <c r="D293" s="116" t="s">
        <v>88</v>
      </c>
      <c r="E293" s="97"/>
      <c r="F293" s="97"/>
      <c r="G293" s="97"/>
      <c r="H293" s="150">
        <f t="shared" si="15"/>
        <v>0</v>
      </c>
      <c r="I293" s="151"/>
      <c r="J293" s="152"/>
      <c r="K293" s="153"/>
      <c r="L293" s="152"/>
      <c r="M293" s="154"/>
      <c r="N293" s="122"/>
      <c r="O293" s="122"/>
      <c r="P293" s="123"/>
      <c r="Q293" s="123"/>
      <c r="R293" s="12"/>
      <c r="S293" s="12"/>
      <c r="T293" s="13"/>
      <c r="V293" s="27"/>
    </row>
    <row r="294" spans="2:22" s="7" customFormat="1" ht="49.5" hidden="1" customHeight="1">
      <c r="B294" s="108"/>
      <c r="C294" s="107">
        <f t="shared" si="14"/>
        <v>42</v>
      </c>
      <c r="D294" s="116" t="s">
        <v>88</v>
      </c>
      <c r="E294" s="97"/>
      <c r="F294" s="97"/>
      <c r="G294" s="97"/>
      <c r="H294" s="150">
        <f t="shared" si="15"/>
        <v>0</v>
      </c>
      <c r="I294" s="151"/>
      <c r="J294" s="152"/>
      <c r="K294" s="153"/>
      <c r="L294" s="152"/>
      <c r="M294" s="154"/>
      <c r="N294" s="122"/>
      <c r="O294" s="122"/>
      <c r="P294" s="123"/>
      <c r="Q294" s="123"/>
      <c r="R294" s="12"/>
      <c r="S294" s="12"/>
      <c r="T294" s="13"/>
      <c r="V294" s="27"/>
    </row>
    <row r="295" spans="2:22" s="7" customFormat="1" ht="49.5" hidden="1" customHeight="1">
      <c r="B295" s="108"/>
      <c r="C295" s="107">
        <f t="shared" si="14"/>
        <v>43</v>
      </c>
      <c r="D295" s="116" t="s">
        <v>88</v>
      </c>
      <c r="E295" s="97"/>
      <c r="F295" s="97"/>
      <c r="G295" s="97"/>
      <c r="H295" s="150">
        <f t="shared" si="15"/>
        <v>0</v>
      </c>
      <c r="I295" s="151"/>
      <c r="J295" s="152"/>
      <c r="K295" s="153"/>
      <c r="L295" s="152"/>
      <c r="M295" s="154"/>
      <c r="N295" s="122"/>
      <c r="O295" s="122"/>
      <c r="P295" s="123"/>
      <c r="Q295" s="123"/>
      <c r="R295" s="12"/>
      <c r="S295" s="12"/>
      <c r="T295" s="13"/>
      <c r="V295" s="27"/>
    </row>
    <row r="296" spans="2:22" s="7" customFormat="1" ht="49.5" hidden="1" customHeight="1">
      <c r="B296" s="108"/>
      <c r="C296" s="107">
        <f t="shared" si="14"/>
        <v>44</v>
      </c>
      <c r="D296" s="116" t="s">
        <v>88</v>
      </c>
      <c r="E296" s="97"/>
      <c r="F296" s="97"/>
      <c r="G296" s="97"/>
      <c r="H296" s="150">
        <f t="shared" si="15"/>
        <v>0</v>
      </c>
      <c r="I296" s="151"/>
      <c r="J296" s="152"/>
      <c r="K296" s="153"/>
      <c r="L296" s="152"/>
      <c r="M296" s="154"/>
      <c r="N296" s="122"/>
      <c r="O296" s="122"/>
      <c r="P296" s="123"/>
      <c r="Q296" s="123"/>
      <c r="R296" s="12"/>
      <c r="S296" s="12"/>
      <c r="T296" s="13"/>
      <c r="V296" s="27"/>
    </row>
    <row r="297" spans="2:22" s="7" customFormat="1" ht="49.5" hidden="1" customHeight="1">
      <c r="B297" s="108"/>
      <c r="C297" s="107">
        <f t="shared" si="14"/>
        <v>45</v>
      </c>
      <c r="D297" s="116" t="s">
        <v>88</v>
      </c>
      <c r="E297" s="97"/>
      <c r="F297" s="97"/>
      <c r="G297" s="97"/>
      <c r="H297" s="150">
        <f t="shared" si="15"/>
        <v>0</v>
      </c>
      <c r="I297" s="151"/>
      <c r="J297" s="152"/>
      <c r="K297" s="153"/>
      <c r="L297" s="152"/>
      <c r="M297" s="154"/>
      <c r="N297" s="122"/>
      <c r="O297" s="122"/>
      <c r="P297" s="123"/>
      <c r="Q297" s="123"/>
      <c r="R297" s="12"/>
      <c r="S297" s="12"/>
      <c r="T297" s="13"/>
      <c r="V297" s="27"/>
    </row>
    <row r="298" spans="2:22" s="7" customFormat="1" ht="49.5" hidden="1" customHeight="1">
      <c r="B298" s="108"/>
      <c r="C298" s="107">
        <f t="shared" si="14"/>
        <v>46</v>
      </c>
      <c r="D298" s="116" t="s">
        <v>88</v>
      </c>
      <c r="E298" s="97"/>
      <c r="F298" s="97"/>
      <c r="G298" s="97"/>
      <c r="H298" s="150">
        <f t="shared" si="15"/>
        <v>0</v>
      </c>
      <c r="I298" s="151"/>
      <c r="J298" s="152"/>
      <c r="K298" s="153"/>
      <c r="L298" s="152"/>
      <c r="M298" s="154"/>
      <c r="N298" s="122"/>
      <c r="O298" s="122"/>
      <c r="P298" s="123"/>
      <c r="Q298" s="123"/>
      <c r="R298" s="12"/>
      <c r="S298" s="12"/>
      <c r="T298" s="13"/>
      <c r="V298" s="27"/>
    </row>
    <row r="299" spans="2:22" s="7" customFormat="1" ht="49.5" hidden="1" customHeight="1">
      <c r="B299" s="108"/>
      <c r="C299" s="107">
        <f t="shared" si="14"/>
        <v>47</v>
      </c>
      <c r="D299" s="116" t="s">
        <v>88</v>
      </c>
      <c r="E299" s="97"/>
      <c r="F299" s="97"/>
      <c r="G299" s="97"/>
      <c r="H299" s="150">
        <f t="shared" si="15"/>
        <v>0</v>
      </c>
      <c r="I299" s="151"/>
      <c r="J299" s="152"/>
      <c r="K299" s="153"/>
      <c r="L299" s="152"/>
      <c r="M299" s="154"/>
      <c r="N299" s="122"/>
      <c r="O299" s="122"/>
      <c r="P299" s="123"/>
      <c r="Q299" s="123"/>
      <c r="R299" s="12"/>
      <c r="S299" s="12"/>
      <c r="T299" s="13"/>
      <c r="V299" s="27"/>
    </row>
    <row r="300" spans="2:22" s="7" customFormat="1" ht="49.5" hidden="1" customHeight="1">
      <c r="B300" s="108"/>
      <c r="C300" s="107">
        <f t="shared" si="14"/>
        <v>48</v>
      </c>
      <c r="D300" s="116" t="s">
        <v>88</v>
      </c>
      <c r="E300" s="97"/>
      <c r="F300" s="97"/>
      <c r="G300" s="97"/>
      <c r="H300" s="150">
        <f t="shared" si="15"/>
        <v>0</v>
      </c>
      <c r="I300" s="151"/>
      <c r="J300" s="152"/>
      <c r="K300" s="153"/>
      <c r="L300" s="152"/>
      <c r="M300" s="154"/>
      <c r="N300" s="122"/>
      <c r="O300" s="122"/>
      <c r="P300" s="123"/>
      <c r="Q300" s="123"/>
      <c r="R300" s="12"/>
      <c r="S300" s="12"/>
      <c r="T300" s="13"/>
      <c r="V300" s="27"/>
    </row>
    <row r="301" spans="2:22" s="7" customFormat="1" ht="49.5" hidden="1" customHeight="1">
      <c r="B301" s="108"/>
      <c r="C301" s="107">
        <f t="shared" si="14"/>
        <v>49</v>
      </c>
      <c r="D301" s="116" t="s">
        <v>88</v>
      </c>
      <c r="E301" s="97"/>
      <c r="F301" s="97"/>
      <c r="G301" s="97"/>
      <c r="H301" s="150">
        <f t="shared" si="15"/>
        <v>0</v>
      </c>
      <c r="I301" s="151"/>
      <c r="J301" s="152"/>
      <c r="K301" s="153"/>
      <c r="L301" s="152"/>
      <c r="M301" s="154"/>
      <c r="N301" s="122"/>
      <c r="O301" s="122"/>
      <c r="P301" s="123"/>
      <c r="Q301" s="123"/>
      <c r="R301" s="12"/>
      <c r="S301" s="12"/>
      <c r="T301" s="13"/>
      <c r="V301" s="27"/>
    </row>
    <row r="302" spans="2:22" s="7" customFormat="1" ht="49.5" hidden="1" customHeight="1">
      <c r="B302" s="108"/>
      <c r="C302" s="107">
        <f t="shared" si="14"/>
        <v>50</v>
      </c>
      <c r="D302" s="116" t="s">
        <v>88</v>
      </c>
      <c r="E302" s="97"/>
      <c r="F302" s="97"/>
      <c r="G302" s="97"/>
      <c r="H302" s="150">
        <f t="shared" si="15"/>
        <v>0</v>
      </c>
      <c r="I302" s="151"/>
      <c r="J302" s="152"/>
      <c r="K302" s="153"/>
      <c r="L302" s="152"/>
      <c r="M302" s="154"/>
      <c r="N302" s="122"/>
      <c r="O302" s="122"/>
      <c r="P302" s="123"/>
      <c r="Q302" s="123"/>
      <c r="R302" s="12"/>
      <c r="S302" s="12"/>
      <c r="T302" s="13"/>
      <c r="V302" s="27"/>
    </row>
    <row r="303" spans="2:22" s="7" customFormat="1" ht="49.5" hidden="1" customHeight="1">
      <c r="B303" s="108"/>
      <c r="C303" s="107">
        <f t="shared" si="14"/>
        <v>51</v>
      </c>
      <c r="D303" s="116" t="s">
        <v>88</v>
      </c>
      <c r="E303" s="97"/>
      <c r="F303" s="97"/>
      <c r="G303" s="97"/>
      <c r="H303" s="150">
        <f t="shared" si="15"/>
        <v>0</v>
      </c>
      <c r="I303" s="151"/>
      <c r="J303" s="152"/>
      <c r="K303" s="153"/>
      <c r="L303" s="152"/>
      <c r="M303" s="154"/>
      <c r="N303" s="122"/>
      <c r="O303" s="122"/>
      <c r="P303" s="123"/>
      <c r="Q303" s="123"/>
      <c r="R303" s="12"/>
      <c r="S303" s="12"/>
      <c r="T303" s="13"/>
      <c r="V303" s="27"/>
    </row>
    <row r="304" spans="2:22" s="7" customFormat="1" ht="49.5" hidden="1" customHeight="1">
      <c r="B304" s="108"/>
      <c r="C304" s="107">
        <f t="shared" si="14"/>
        <v>52</v>
      </c>
      <c r="D304" s="116" t="s">
        <v>88</v>
      </c>
      <c r="E304" s="97"/>
      <c r="F304" s="97"/>
      <c r="G304" s="97"/>
      <c r="H304" s="150">
        <f>IF(L304&lt;=0,I304*J304,I304*J304*L304)</f>
        <v>0</v>
      </c>
      <c r="I304" s="151"/>
      <c r="J304" s="152"/>
      <c r="K304" s="153"/>
      <c r="L304" s="152"/>
      <c r="M304" s="154"/>
      <c r="N304" s="122"/>
      <c r="O304" s="122"/>
      <c r="P304" s="123"/>
      <c r="Q304" s="123"/>
      <c r="R304" s="12"/>
      <c r="S304" s="12"/>
      <c r="T304" s="13"/>
      <c r="V304" s="27"/>
    </row>
    <row r="305" spans="2:22" s="7" customFormat="1" ht="49.5" hidden="1" customHeight="1">
      <c r="B305" s="108" t="s">
        <v>121</v>
      </c>
      <c r="C305" s="107">
        <f t="shared" si="14"/>
        <v>53</v>
      </c>
      <c r="D305" s="116" t="s">
        <v>114</v>
      </c>
      <c r="E305" s="97"/>
      <c r="F305" s="97"/>
      <c r="G305" s="97"/>
      <c r="H305" s="150">
        <f t="shared" ref="H305:H312" si="16">IF(L305&lt;=0,I305*J305,I305*J305*L305)</f>
        <v>0</v>
      </c>
      <c r="I305" s="151"/>
      <c r="J305" s="152"/>
      <c r="K305" s="153"/>
      <c r="L305" s="152"/>
      <c r="M305" s="154"/>
      <c r="N305" s="122"/>
      <c r="O305" s="122"/>
      <c r="P305" s="123"/>
      <c r="Q305" s="123"/>
      <c r="R305" s="12"/>
      <c r="S305" s="12"/>
      <c r="T305" s="13"/>
      <c r="V305" s="27"/>
    </row>
    <row r="306" spans="2:22" s="7" customFormat="1" ht="49.5" hidden="1" customHeight="1">
      <c r="B306" s="108" t="s">
        <v>121</v>
      </c>
      <c r="C306" s="107">
        <f t="shared" si="14"/>
        <v>54</v>
      </c>
      <c r="D306" s="116" t="s">
        <v>114</v>
      </c>
      <c r="E306" s="97"/>
      <c r="F306" s="97"/>
      <c r="G306" s="97"/>
      <c r="H306" s="150">
        <f t="shared" si="16"/>
        <v>0</v>
      </c>
      <c r="I306" s="151"/>
      <c r="J306" s="152"/>
      <c r="K306" s="153"/>
      <c r="L306" s="152"/>
      <c r="M306" s="154"/>
      <c r="N306" s="122"/>
      <c r="O306" s="122"/>
      <c r="P306" s="123"/>
      <c r="Q306" s="123"/>
      <c r="R306" s="12"/>
      <c r="S306" s="12"/>
      <c r="T306" s="13"/>
      <c r="V306" s="27"/>
    </row>
    <row r="307" spans="2:22" s="7" customFormat="1" ht="49.5" hidden="1" customHeight="1">
      <c r="B307" s="108" t="s">
        <v>121</v>
      </c>
      <c r="C307" s="107">
        <f t="shared" si="14"/>
        <v>55</v>
      </c>
      <c r="D307" s="116" t="s">
        <v>114</v>
      </c>
      <c r="E307" s="97"/>
      <c r="F307" s="97"/>
      <c r="G307" s="97"/>
      <c r="H307" s="150">
        <f t="shared" si="16"/>
        <v>0</v>
      </c>
      <c r="I307" s="151"/>
      <c r="J307" s="152"/>
      <c r="K307" s="153"/>
      <c r="L307" s="152"/>
      <c r="M307" s="154"/>
      <c r="N307" s="122"/>
      <c r="O307" s="122"/>
      <c r="P307" s="123"/>
      <c r="Q307" s="123"/>
      <c r="R307" s="12"/>
      <c r="S307" s="12"/>
      <c r="T307" s="13"/>
      <c r="V307" s="27"/>
    </row>
    <row r="308" spans="2:22" s="7" customFormat="1" ht="49.5" hidden="1" customHeight="1">
      <c r="B308" s="108" t="s">
        <v>121</v>
      </c>
      <c r="C308" s="107">
        <f t="shared" si="14"/>
        <v>56</v>
      </c>
      <c r="D308" s="116" t="s">
        <v>114</v>
      </c>
      <c r="E308" s="97"/>
      <c r="F308" s="97"/>
      <c r="G308" s="97"/>
      <c r="H308" s="150">
        <f t="shared" si="16"/>
        <v>0</v>
      </c>
      <c r="I308" s="151"/>
      <c r="J308" s="152"/>
      <c r="K308" s="153"/>
      <c r="L308" s="152"/>
      <c r="M308" s="154"/>
      <c r="N308" s="122"/>
      <c r="O308" s="122"/>
      <c r="P308" s="123"/>
      <c r="Q308" s="123"/>
      <c r="R308" s="12"/>
      <c r="S308" s="12"/>
      <c r="T308" s="13"/>
      <c r="V308" s="27"/>
    </row>
    <row r="309" spans="2:22" s="7" customFormat="1" ht="49.5" hidden="1" customHeight="1">
      <c r="B309" s="108" t="s">
        <v>121</v>
      </c>
      <c r="C309" s="107">
        <f t="shared" si="14"/>
        <v>57</v>
      </c>
      <c r="D309" s="116" t="s">
        <v>114</v>
      </c>
      <c r="E309" s="97"/>
      <c r="F309" s="97"/>
      <c r="G309" s="97"/>
      <c r="H309" s="150">
        <f t="shared" si="16"/>
        <v>0</v>
      </c>
      <c r="I309" s="151"/>
      <c r="J309" s="152"/>
      <c r="K309" s="153"/>
      <c r="L309" s="152"/>
      <c r="M309" s="154"/>
      <c r="N309" s="122"/>
      <c r="O309" s="122"/>
      <c r="P309" s="123"/>
      <c r="Q309" s="123"/>
      <c r="R309" s="12"/>
      <c r="S309" s="12"/>
      <c r="T309" s="13"/>
      <c r="V309" s="27"/>
    </row>
    <row r="310" spans="2:22" s="7" customFormat="1" ht="49.5" hidden="1" customHeight="1">
      <c r="B310" s="108" t="s">
        <v>121</v>
      </c>
      <c r="C310" s="107">
        <f t="shared" si="14"/>
        <v>58</v>
      </c>
      <c r="D310" s="116" t="s">
        <v>114</v>
      </c>
      <c r="E310" s="97"/>
      <c r="F310" s="97"/>
      <c r="G310" s="97"/>
      <c r="H310" s="150">
        <f t="shared" si="16"/>
        <v>0</v>
      </c>
      <c r="I310" s="151"/>
      <c r="J310" s="152"/>
      <c r="K310" s="153"/>
      <c r="L310" s="152"/>
      <c r="M310" s="154"/>
      <c r="N310" s="122"/>
      <c r="O310" s="122"/>
      <c r="P310" s="123"/>
      <c r="Q310" s="123"/>
      <c r="R310" s="12"/>
      <c r="S310" s="12"/>
      <c r="T310" s="13"/>
      <c r="V310" s="27"/>
    </row>
    <row r="311" spans="2:22" s="7" customFormat="1" ht="49.5" hidden="1" customHeight="1">
      <c r="B311" s="108" t="s">
        <v>121</v>
      </c>
      <c r="C311" s="107">
        <f t="shared" si="14"/>
        <v>59</v>
      </c>
      <c r="D311" s="116" t="s">
        <v>114</v>
      </c>
      <c r="E311" s="97"/>
      <c r="F311" s="97"/>
      <c r="G311" s="97"/>
      <c r="H311" s="150">
        <f t="shared" si="16"/>
        <v>0</v>
      </c>
      <c r="I311" s="151"/>
      <c r="J311" s="152"/>
      <c r="K311" s="153"/>
      <c r="L311" s="152"/>
      <c r="M311" s="154"/>
      <c r="N311" s="122"/>
      <c r="O311" s="122"/>
      <c r="P311" s="123"/>
      <c r="Q311" s="123"/>
      <c r="R311" s="10"/>
      <c r="S311" s="10"/>
      <c r="T311" s="11"/>
      <c r="V311" s="27"/>
    </row>
    <row r="312" spans="2:22" s="7" customFormat="1" ht="49.5" hidden="1" customHeight="1" thickBot="1">
      <c r="B312" s="109" t="s">
        <v>121</v>
      </c>
      <c r="C312" s="103">
        <f t="shared" si="14"/>
        <v>60</v>
      </c>
      <c r="D312" s="30" t="s">
        <v>114</v>
      </c>
      <c r="E312" s="99"/>
      <c r="F312" s="99"/>
      <c r="G312" s="99"/>
      <c r="H312" s="173">
        <f t="shared" si="16"/>
        <v>0</v>
      </c>
      <c r="I312" s="165"/>
      <c r="J312" s="166"/>
      <c r="K312" s="167"/>
      <c r="L312" s="166"/>
      <c r="M312" s="168"/>
      <c r="N312" s="128"/>
      <c r="O312" s="128"/>
      <c r="P312" s="129"/>
      <c r="Q312" s="129"/>
      <c r="R312" s="12"/>
      <c r="S312" s="12"/>
      <c r="T312" s="13"/>
      <c r="V312" s="27"/>
    </row>
    <row r="313" spans="2:22" s="7" customFormat="1" ht="49.5" customHeight="1" thickTop="1" thickBot="1">
      <c r="B313" s="17" t="s">
        <v>94</v>
      </c>
      <c r="C313" s="17"/>
      <c r="D313" s="117"/>
      <c r="E313" s="25"/>
      <c r="F313" s="25"/>
      <c r="G313" s="25"/>
      <c r="H313" s="169">
        <f>SUM(H253:H312)</f>
        <v>1700000</v>
      </c>
      <c r="I313" s="170"/>
      <c r="J313" s="171"/>
      <c r="K313" s="171"/>
      <c r="L313" s="171"/>
      <c r="M313" s="171"/>
      <c r="N313" s="130"/>
      <c r="O313" s="130"/>
      <c r="P313" s="131"/>
      <c r="Q313" s="131"/>
      <c r="R313" s="8"/>
      <c r="S313" s="8"/>
      <c r="T313" s="9"/>
    </row>
    <row r="314" spans="2:22" s="7" customFormat="1" ht="49.5" customHeight="1" thickTop="1" thickBot="1">
      <c r="B314" s="101" t="s">
        <v>130</v>
      </c>
      <c r="C314" s="104">
        <v>1</v>
      </c>
      <c r="D314" s="29" t="s">
        <v>114</v>
      </c>
      <c r="E314" s="96" t="s">
        <v>12</v>
      </c>
      <c r="F314" s="96"/>
      <c r="G314" s="96"/>
      <c r="H314" s="172">
        <f t="shared" ref="H314:H343" si="17">IF(L314&lt;=0,I314*J314,I314*J314*L314)</f>
        <v>1250000</v>
      </c>
      <c r="I314" s="145">
        <v>50000</v>
      </c>
      <c r="J314" s="146">
        <v>25</v>
      </c>
      <c r="K314" s="147" t="s">
        <v>131</v>
      </c>
      <c r="L314" s="148"/>
      <c r="M314" s="149"/>
      <c r="N314" s="120" t="s">
        <v>132</v>
      </c>
      <c r="O314" s="120" t="s">
        <v>133</v>
      </c>
      <c r="P314" s="121" t="s">
        <v>199</v>
      </c>
      <c r="Q314" s="121" t="s">
        <v>127</v>
      </c>
      <c r="R314" s="8"/>
      <c r="S314" s="8"/>
      <c r="T314" s="9"/>
      <c r="U314" s="114" t="s">
        <v>184</v>
      </c>
      <c r="V314" s="27"/>
    </row>
    <row r="315" spans="2:22" s="7" customFormat="1" ht="49.5" hidden="1" customHeight="1">
      <c r="B315" s="105" t="s">
        <v>130</v>
      </c>
      <c r="C315" s="107">
        <f>C314+1</f>
        <v>2</v>
      </c>
      <c r="D315" s="116" t="s">
        <v>114</v>
      </c>
      <c r="E315" s="97"/>
      <c r="F315" s="97"/>
      <c r="G315" s="97"/>
      <c r="H315" s="150">
        <f t="shared" si="17"/>
        <v>0</v>
      </c>
      <c r="I315" s="151"/>
      <c r="J315" s="152"/>
      <c r="K315" s="153"/>
      <c r="L315" s="152"/>
      <c r="M315" s="154"/>
      <c r="N315" s="122"/>
      <c r="O315" s="122"/>
      <c r="P315" s="123"/>
      <c r="Q315" s="123"/>
      <c r="R315" s="10"/>
      <c r="S315" s="10"/>
      <c r="T315" s="11"/>
      <c r="V315" s="27"/>
    </row>
    <row r="316" spans="2:22" s="7" customFormat="1" ht="49.5" hidden="1" customHeight="1">
      <c r="B316" s="105" t="s">
        <v>130</v>
      </c>
      <c r="C316" s="107">
        <f t="shared" ref="C316:C343" si="18">C315+1</f>
        <v>3</v>
      </c>
      <c r="D316" s="116" t="s">
        <v>114</v>
      </c>
      <c r="E316" s="97"/>
      <c r="F316" s="97"/>
      <c r="G316" s="97"/>
      <c r="H316" s="150">
        <f t="shared" si="17"/>
        <v>0</v>
      </c>
      <c r="I316" s="151"/>
      <c r="J316" s="152"/>
      <c r="K316" s="153"/>
      <c r="L316" s="152"/>
      <c r="M316" s="154"/>
      <c r="N316" s="122"/>
      <c r="O316" s="122"/>
      <c r="P316" s="123"/>
      <c r="Q316" s="123"/>
      <c r="R316" s="12"/>
      <c r="S316" s="12"/>
      <c r="T316" s="13"/>
      <c r="V316" s="27"/>
    </row>
    <row r="317" spans="2:22" s="7" customFormat="1" ht="49.5" hidden="1" customHeight="1">
      <c r="B317" s="105" t="s">
        <v>130</v>
      </c>
      <c r="C317" s="107">
        <f t="shared" si="18"/>
        <v>4</v>
      </c>
      <c r="D317" s="116" t="s">
        <v>114</v>
      </c>
      <c r="E317" s="97"/>
      <c r="F317" s="97"/>
      <c r="G317" s="97"/>
      <c r="H317" s="150">
        <f t="shared" si="17"/>
        <v>0</v>
      </c>
      <c r="I317" s="151"/>
      <c r="J317" s="152"/>
      <c r="K317" s="153"/>
      <c r="L317" s="152"/>
      <c r="M317" s="154"/>
      <c r="N317" s="122"/>
      <c r="O317" s="122"/>
      <c r="P317" s="123"/>
      <c r="Q317" s="123"/>
      <c r="R317" s="12"/>
      <c r="S317" s="12"/>
      <c r="T317" s="13"/>
      <c r="V317" s="27"/>
    </row>
    <row r="318" spans="2:22" s="7" customFormat="1" ht="49.5" hidden="1" customHeight="1">
      <c r="B318" s="105" t="s">
        <v>130</v>
      </c>
      <c r="C318" s="107">
        <f t="shared" si="18"/>
        <v>5</v>
      </c>
      <c r="D318" s="116" t="s">
        <v>114</v>
      </c>
      <c r="E318" s="97"/>
      <c r="F318" s="97"/>
      <c r="G318" s="97"/>
      <c r="H318" s="150">
        <f t="shared" si="17"/>
        <v>0</v>
      </c>
      <c r="I318" s="151"/>
      <c r="J318" s="152"/>
      <c r="K318" s="153"/>
      <c r="L318" s="152"/>
      <c r="M318" s="154"/>
      <c r="N318" s="122"/>
      <c r="O318" s="122"/>
      <c r="P318" s="123"/>
      <c r="Q318" s="123"/>
      <c r="R318" s="12"/>
      <c r="S318" s="12"/>
      <c r="T318" s="13"/>
      <c r="V318" s="27"/>
    </row>
    <row r="319" spans="2:22" s="7" customFormat="1" ht="49.5" hidden="1" customHeight="1">
      <c r="B319" s="105" t="s">
        <v>130</v>
      </c>
      <c r="C319" s="107">
        <f t="shared" si="18"/>
        <v>6</v>
      </c>
      <c r="D319" s="116" t="s">
        <v>114</v>
      </c>
      <c r="E319" s="97"/>
      <c r="F319" s="97"/>
      <c r="G319" s="97"/>
      <c r="H319" s="150">
        <f t="shared" si="17"/>
        <v>0</v>
      </c>
      <c r="I319" s="151"/>
      <c r="J319" s="152"/>
      <c r="K319" s="153"/>
      <c r="L319" s="152"/>
      <c r="M319" s="154"/>
      <c r="N319" s="122"/>
      <c r="O319" s="122"/>
      <c r="P319" s="123"/>
      <c r="Q319" s="123"/>
      <c r="R319" s="12"/>
      <c r="S319" s="12"/>
      <c r="T319" s="13"/>
      <c r="V319" s="27"/>
    </row>
    <row r="320" spans="2:22" s="7" customFormat="1" ht="49.5" hidden="1" customHeight="1">
      <c r="B320" s="105" t="s">
        <v>130</v>
      </c>
      <c r="C320" s="107">
        <f t="shared" si="18"/>
        <v>7</v>
      </c>
      <c r="D320" s="116" t="s">
        <v>114</v>
      </c>
      <c r="E320" s="97"/>
      <c r="F320" s="97"/>
      <c r="G320" s="97"/>
      <c r="H320" s="150">
        <f t="shared" si="17"/>
        <v>0</v>
      </c>
      <c r="I320" s="151"/>
      <c r="J320" s="152"/>
      <c r="K320" s="153"/>
      <c r="L320" s="152"/>
      <c r="M320" s="154"/>
      <c r="N320" s="122"/>
      <c r="O320" s="122"/>
      <c r="P320" s="123"/>
      <c r="Q320" s="123"/>
      <c r="R320" s="10"/>
      <c r="S320" s="10"/>
      <c r="T320" s="11"/>
      <c r="V320" s="27"/>
    </row>
    <row r="321" spans="2:22" s="7" customFormat="1" ht="49.5" hidden="1" customHeight="1">
      <c r="B321" s="105" t="s">
        <v>130</v>
      </c>
      <c r="C321" s="107">
        <f t="shared" si="18"/>
        <v>8</v>
      </c>
      <c r="D321" s="116" t="s">
        <v>114</v>
      </c>
      <c r="E321" s="97"/>
      <c r="F321" s="97"/>
      <c r="G321" s="97"/>
      <c r="H321" s="150">
        <f t="shared" si="17"/>
        <v>0</v>
      </c>
      <c r="I321" s="151"/>
      <c r="J321" s="152"/>
      <c r="K321" s="153"/>
      <c r="L321" s="152"/>
      <c r="M321" s="154"/>
      <c r="N321" s="122"/>
      <c r="O321" s="122"/>
      <c r="P321" s="123"/>
      <c r="Q321" s="123"/>
      <c r="R321" s="12"/>
      <c r="S321" s="12"/>
      <c r="T321" s="13"/>
      <c r="V321" s="27"/>
    </row>
    <row r="322" spans="2:22" s="7" customFormat="1" ht="49.5" hidden="1" customHeight="1">
      <c r="B322" s="105" t="s">
        <v>130</v>
      </c>
      <c r="C322" s="107">
        <f t="shared" si="18"/>
        <v>9</v>
      </c>
      <c r="D322" s="116" t="s">
        <v>114</v>
      </c>
      <c r="E322" s="97"/>
      <c r="F322" s="97"/>
      <c r="G322" s="97"/>
      <c r="H322" s="150">
        <f t="shared" si="17"/>
        <v>0</v>
      </c>
      <c r="I322" s="151"/>
      <c r="J322" s="152"/>
      <c r="K322" s="153"/>
      <c r="L322" s="152"/>
      <c r="M322" s="154"/>
      <c r="N322" s="122"/>
      <c r="O322" s="122"/>
      <c r="P322" s="123"/>
      <c r="Q322" s="123"/>
      <c r="R322" s="12"/>
      <c r="S322" s="12"/>
      <c r="T322" s="13"/>
      <c r="V322" s="27"/>
    </row>
    <row r="323" spans="2:22" s="7" customFormat="1" ht="49.5" hidden="1" customHeight="1">
      <c r="B323" s="105" t="s">
        <v>130</v>
      </c>
      <c r="C323" s="107">
        <f t="shared" si="18"/>
        <v>10</v>
      </c>
      <c r="D323" s="116" t="s">
        <v>114</v>
      </c>
      <c r="E323" s="97"/>
      <c r="F323" s="97"/>
      <c r="G323" s="97"/>
      <c r="H323" s="150">
        <f t="shared" si="17"/>
        <v>0</v>
      </c>
      <c r="I323" s="151"/>
      <c r="J323" s="152"/>
      <c r="K323" s="153"/>
      <c r="L323" s="152"/>
      <c r="M323" s="154"/>
      <c r="N323" s="122"/>
      <c r="O323" s="122"/>
      <c r="P323" s="123"/>
      <c r="Q323" s="123"/>
      <c r="R323" s="12"/>
      <c r="S323" s="12"/>
      <c r="T323" s="13"/>
      <c r="V323" s="27"/>
    </row>
    <row r="324" spans="2:22" s="7" customFormat="1" ht="49.5" hidden="1" customHeight="1">
      <c r="B324" s="105" t="s">
        <v>130</v>
      </c>
      <c r="C324" s="107">
        <f t="shared" si="18"/>
        <v>11</v>
      </c>
      <c r="D324" s="116" t="s">
        <v>114</v>
      </c>
      <c r="E324" s="97"/>
      <c r="F324" s="97"/>
      <c r="G324" s="97"/>
      <c r="H324" s="150">
        <f t="shared" si="17"/>
        <v>0</v>
      </c>
      <c r="I324" s="151"/>
      <c r="J324" s="152"/>
      <c r="K324" s="153"/>
      <c r="L324" s="152"/>
      <c r="M324" s="154"/>
      <c r="N324" s="122"/>
      <c r="O324" s="122"/>
      <c r="P324" s="123"/>
      <c r="Q324" s="123"/>
      <c r="R324" s="12"/>
      <c r="S324" s="12"/>
      <c r="T324" s="13"/>
      <c r="V324" s="27"/>
    </row>
    <row r="325" spans="2:22" s="7" customFormat="1" ht="49.5" hidden="1" customHeight="1">
      <c r="B325" s="105" t="s">
        <v>130</v>
      </c>
      <c r="C325" s="107">
        <f t="shared" si="18"/>
        <v>12</v>
      </c>
      <c r="D325" s="116" t="s">
        <v>114</v>
      </c>
      <c r="E325" s="97"/>
      <c r="F325" s="97"/>
      <c r="G325" s="97"/>
      <c r="H325" s="150">
        <f t="shared" si="17"/>
        <v>0</v>
      </c>
      <c r="I325" s="151"/>
      <c r="J325" s="152"/>
      <c r="K325" s="153"/>
      <c r="L325" s="152"/>
      <c r="M325" s="154"/>
      <c r="N325" s="122"/>
      <c r="O325" s="122"/>
      <c r="P325" s="123"/>
      <c r="Q325" s="123"/>
      <c r="R325" s="10"/>
      <c r="S325" s="10"/>
      <c r="T325" s="11"/>
      <c r="V325" s="27"/>
    </row>
    <row r="326" spans="2:22" s="7" customFormat="1" ht="49.5" hidden="1" customHeight="1">
      <c r="B326" s="105" t="s">
        <v>130</v>
      </c>
      <c r="C326" s="107">
        <f t="shared" si="18"/>
        <v>13</v>
      </c>
      <c r="D326" s="116" t="s">
        <v>114</v>
      </c>
      <c r="E326" s="97"/>
      <c r="F326" s="97"/>
      <c r="G326" s="97"/>
      <c r="H326" s="150">
        <f t="shared" si="17"/>
        <v>0</v>
      </c>
      <c r="I326" s="151"/>
      <c r="J326" s="152"/>
      <c r="K326" s="153"/>
      <c r="L326" s="152"/>
      <c r="M326" s="154"/>
      <c r="N326" s="122"/>
      <c r="O326" s="122"/>
      <c r="P326" s="123"/>
      <c r="Q326" s="123"/>
      <c r="R326" s="12"/>
      <c r="S326" s="12"/>
      <c r="T326" s="13"/>
      <c r="V326" s="27"/>
    </row>
    <row r="327" spans="2:22" s="7" customFormat="1" ht="49.5" hidden="1" customHeight="1">
      <c r="B327" s="105" t="s">
        <v>130</v>
      </c>
      <c r="C327" s="107">
        <f t="shared" si="18"/>
        <v>14</v>
      </c>
      <c r="D327" s="116" t="s">
        <v>114</v>
      </c>
      <c r="E327" s="97"/>
      <c r="F327" s="97"/>
      <c r="G327" s="97"/>
      <c r="H327" s="150">
        <f t="shared" si="17"/>
        <v>0</v>
      </c>
      <c r="I327" s="151"/>
      <c r="J327" s="152"/>
      <c r="K327" s="153"/>
      <c r="L327" s="152"/>
      <c r="M327" s="154"/>
      <c r="N327" s="122"/>
      <c r="O327" s="122"/>
      <c r="P327" s="123"/>
      <c r="Q327" s="123"/>
      <c r="R327" s="12"/>
      <c r="S327" s="12"/>
      <c r="T327" s="13"/>
      <c r="V327" s="27"/>
    </row>
    <row r="328" spans="2:22" s="7" customFormat="1" ht="49.5" hidden="1" customHeight="1">
      <c r="B328" s="105" t="s">
        <v>130</v>
      </c>
      <c r="C328" s="107">
        <f t="shared" si="18"/>
        <v>15</v>
      </c>
      <c r="D328" s="116" t="s">
        <v>114</v>
      </c>
      <c r="E328" s="97"/>
      <c r="F328" s="97"/>
      <c r="G328" s="97"/>
      <c r="H328" s="150">
        <f t="shared" si="17"/>
        <v>0</v>
      </c>
      <c r="I328" s="151"/>
      <c r="J328" s="152"/>
      <c r="K328" s="153"/>
      <c r="L328" s="152"/>
      <c r="M328" s="154"/>
      <c r="N328" s="122"/>
      <c r="O328" s="122"/>
      <c r="P328" s="123"/>
      <c r="Q328" s="123"/>
      <c r="R328" s="12"/>
      <c r="S328" s="12"/>
      <c r="T328" s="13"/>
      <c r="V328" s="27"/>
    </row>
    <row r="329" spans="2:22" s="7" customFormat="1" ht="49.5" hidden="1" customHeight="1">
      <c r="B329" s="105" t="s">
        <v>130</v>
      </c>
      <c r="C329" s="107">
        <f t="shared" si="18"/>
        <v>16</v>
      </c>
      <c r="D329" s="116" t="s">
        <v>114</v>
      </c>
      <c r="E329" s="97"/>
      <c r="F329" s="97"/>
      <c r="G329" s="97"/>
      <c r="H329" s="150">
        <f t="shared" si="17"/>
        <v>0</v>
      </c>
      <c r="I329" s="151"/>
      <c r="J329" s="152"/>
      <c r="K329" s="153"/>
      <c r="L329" s="152"/>
      <c r="M329" s="154"/>
      <c r="N329" s="122"/>
      <c r="O329" s="122"/>
      <c r="P329" s="123"/>
      <c r="Q329" s="123"/>
      <c r="R329" s="12"/>
      <c r="S329" s="12"/>
      <c r="T329" s="13"/>
      <c r="V329" s="27"/>
    </row>
    <row r="330" spans="2:22" s="7" customFormat="1" ht="49.5" hidden="1" customHeight="1">
      <c r="B330" s="105" t="s">
        <v>130</v>
      </c>
      <c r="C330" s="107">
        <f t="shared" si="18"/>
        <v>17</v>
      </c>
      <c r="D330" s="116" t="s">
        <v>114</v>
      </c>
      <c r="E330" s="97"/>
      <c r="F330" s="97"/>
      <c r="G330" s="97"/>
      <c r="H330" s="150">
        <f t="shared" si="17"/>
        <v>0</v>
      </c>
      <c r="I330" s="151"/>
      <c r="J330" s="152"/>
      <c r="K330" s="153"/>
      <c r="L330" s="152"/>
      <c r="M330" s="154"/>
      <c r="N330" s="122"/>
      <c r="O330" s="122"/>
      <c r="P330" s="123"/>
      <c r="Q330" s="123"/>
      <c r="R330" s="10"/>
      <c r="S330" s="10"/>
      <c r="T330" s="11"/>
      <c r="V330" s="27"/>
    </row>
    <row r="331" spans="2:22" s="7" customFormat="1" ht="49.5" hidden="1" customHeight="1">
      <c r="B331" s="105" t="s">
        <v>130</v>
      </c>
      <c r="C331" s="107">
        <f t="shared" si="18"/>
        <v>18</v>
      </c>
      <c r="D331" s="116" t="s">
        <v>114</v>
      </c>
      <c r="E331" s="97"/>
      <c r="F331" s="97"/>
      <c r="G331" s="97"/>
      <c r="H331" s="150">
        <f t="shared" si="17"/>
        <v>0</v>
      </c>
      <c r="I331" s="151"/>
      <c r="J331" s="152"/>
      <c r="K331" s="153"/>
      <c r="L331" s="152"/>
      <c r="M331" s="154"/>
      <c r="N331" s="122"/>
      <c r="O331" s="122"/>
      <c r="P331" s="123"/>
      <c r="Q331" s="123"/>
      <c r="R331" s="12"/>
      <c r="S331" s="12"/>
      <c r="T331" s="13"/>
      <c r="V331" s="27"/>
    </row>
    <row r="332" spans="2:22" s="7" customFormat="1" ht="49.5" hidden="1" customHeight="1">
      <c r="B332" s="105" t="s">
        <v>130</v>
      </c>
      <c r="C332" s="107">
        <f t="shared" si="18"/>
        <v>19</v>
      </c>
      <c r="D332" s="116" t="s">
        <v>114</v>
      </c>
      <c r="E332" s="97"/>
      <c r="F332" s="97"/>
      <c r="G332" s="97"/>
      <c r="H332" s="150">
        <f t="shared" si="17"/>
        <v>0</v>
      </c>
      <c r="I332" s="151"/>
      <c r="J332" s="152"/>
      <c r="K332" s="153"/>
      <c r="L332" s="152"/>
      <c r="M332" s="154"/>
      <c r="N332" s="122"/>
      <c r="O332" s="122"/>
      <c r="P332" s="123"/>
      <c r="Q332" s="123"/>
      <c r="R332" s="12"/>
      <c r="S332" s="12"/>
      <c r="T332" s="13"/>
      <c r="V332" s="27"/>
    </row>
    <row r="333" spans="2:22" s="7" customFormat="1" ht="49.5" hidden="1" customHeight="1">
      <c r="B333" s="105" t="s">
        <v>130</v>
      </c>
      <c r="C333" s="107">
        <f t="shared" si="18"/>
        <v>20</v>
      </c>
      <c r="D333" s="116" t="s">
        <v>114</v>
      </c>
      <c r="E333" s="97"/>
      <c r="F333" s="97"/>
      <c r="G333" s="97"/>
      <c r="H333" s="150">
        <f t="shared" si="17"/>
        <v>0</v>
      </c>
      <c r="I333" s="151"/>
      <c r="J333" s="152"/>
      <c r="K333" s="153"/>
      <c r="L333" s="152"/>
      <c r="M333" s="154"/>
      <c r="N333" s="122"/>
      <c r="O333" s="122"/>
      <c r="P333" s="123"/>
      <c r="Q333" s="123"/>
      <c r="R333" s="12"/>
      <c r="S333" s="12"/>
      <c r="T333" s="13"/>
      <c r="V333" s="27"/>
    </row>
    <row r="334" spans="2:22" s="7" customFormat="1" ht="49.5" hidden="1" customHeight="1">
      <c r="B334" s="105" t="s">
        <v>130</v>
      </c>
      <c r="C334" s="107">
        <f t="shared" si="18"/>
        <v>21</v>
      </c>
      <c r="D334" s="116" t="s">
        <v>114</v>
      </c>
      <c r="E334" s="97"/>
      <c r="F334" s="97"/>
      <c r="G334" s="97"/>
      <c r="H334" s="150">
        <f t="shared" si="17"/>
        <v>0</v>
      </c>
      <c r="I334" s="151"/>
      <c r="J334" s="152"/>
      <c r="K334" s="153"/>
      <c r="L334" s="152"/>
      <c r="M334" s="154"/>
      <c r="N334" s="122"/>
      <c r="O334" s="122"/>
      <c r="P334" s="123"/>
      <c r="Q334" s="123"/>
      <c r="R334" s="12"/>
      <c r="S334" s="12"/>
      <c r="T334" s="13"/>
      <c r="V334" s="27"/>
    </row>
    <row r="335" spans="2:22" s="7" customFormat="1" ht="49.5" hidden="1" customHeight="1">
      <c r="B335" s="105" t="s">
        <v>130</v>
      </c>
      <c r="C335" s="107">
        <f t="shared" si="18"/>
        <v>22</v>
      </c>
      <c r="D335" s="116" t="s">
        <v>114</v>
      </c>
      <c r="E335" s="97"/>
      <c r="F335" s="97"/>
      <c r="G335" s="97"/>
      <c r="H335" s="150">
        <f t="shared" si="17"/>
        <v>0</v>
      </c>
      <c r="I335" s="151"/>
      <c r="J335" s="152"/>
      <c r="K335" s="153"/>
      <c r="L335" s="152"/>
      <c r="M335" s="154"/>
      <c r="N335" s="122"/>
      <c r="O335" s="122"/>
      <c r="P335" s="123"/>
      <c r="Q335" s="123"/>
      <c r="R335" s="10"/>
      <c r="S335" s="10"/>
      <c r="T335" s="11"/>
      <c r="V335" s="27"/>
    </row>
    <row r="336" spans="2:22" s="7" customFormat="1" ht="49.5" hidden="1" customHeight="1">
      <c r="B336" s="105" t="s">
        <v>130</v>
      </c>
      <c r="C336" s="107">
        <f t="shared" si="18"/>
        <v>23</v>
      </c>
      <c r="D336" s="116" t="s">
        <v>114</v>
      </c>
      <c r="E336" s="97"/>
      <c r="F336" s="97"/>
      <c r="G336" s="97"/>
      <c r="H336" s="150">
        <f t="shared" si="17"/>
        <v>0</v>
      </c>
      <c r="I336" s="151"/>
      <c r="J336" s="152"/>
      <c r="K336" s="153"/>
      <c r="L336" s="152"/>
      <c r="M336" s="154"/>
      <c r="N336" s="122"/>
      <c r="O336" s="122"/>
      <c r="P336" s="123"/>
      <c r="Q336" s="123"/>
      <c r="R336" s="12"/>
      <c r="S336" s="12"/>
      <c r="T336" s="13"/>
      <c r="V336" s="27"/>
    </row>
    <row r="337" spans="2:22" s="7" customFormat="1" ht="49.5" hidden="1" customHeight="1">
      <c r="B337" s="105" t="s">
        <v>130</v>
      </c>
      <c r="C337" s="107">
        <f t="shared" si="18"/>
        <v>24</v>
      </c>
      <c r="D337" s="116" t="s">
        <v>114</v>
      </c>
      <c r="E337" s="97"/>
      <c r="F337" s="97"/>
      <c r="G337" s="97"/>
      <c r="H337" s="150">
        <f t="shared" si="17"/>
        <v>0</v>
      </c>
      <c r="I337" s="151"/>
      <c r="J337" s="152"/>
      <c r="K337" s="153"/>
      <c r="L337" s="152"/>
      <c r="M337" s="154"/>
      <c r="N337" s="122"/>
      <c r="O337" s="122"/>
      <c r="P337" s="123"/>
      <c r="Q337" s="123"/>
      <c r="R337" s="12"/>
      <c r="S337" s="12"/>
      <c r="T337" s="13"/>
      <c r="V337" s="27"/>
    </row>
    <row r="338" spans="2:22" s="7" customFormat="1" ht="49.5" hidden="1" customHeight="1">
      <c r="B338" s="105" t="s">
        <v>130</v>
      </c>
      <c r="C338" s="107">
        <f t="shared" si="18"/>
        <v>25</v>
      </c>
      <c r="D338" s="116" t="s">
        <v>114</v>
      </c>
      <c r="E338" s="97"/>
      <c r="F338" s="97"/>
      <c r="G338" s="97"/>
      <c r="H338" s="150">
        <f t="shared" si="17"/>
        <v>0</v>
      </c>
      <c r="I338" s="151"/>
      <c r="J338" s="152"/>
      <c r="K338" s="153"/>
      <c r="L338" s="152"/>
      <c r="M338" s="154"/>
      <c r="N338" s="122"/>
      <c r="O338" s="122"/>
      <c r="P338" s="123"/>
      <c r="Q338" s="123"/>
      <c r="R338" s="12"/>
      <c r="S338" s="12"/>
      <c r="T338" s="13"/>
      <c r="V338" s="27"/>
    </row>
    <row r="339" spans="2:22" s="7" customFormat="1" ht="49.5" hidden="1" customHeight="1">
      <c r="B339" s="105" t="s">
        <v>130</v>
      </c>
      <c r="C339" s="107">
        <f t="shared" si="18"/>
        <v>26</v>
      </c>
      <c r="D339" s="116" t="s">
        <v>114</v>
      </c>
      <c r="E339" s="97"/>
      <c r="F339" s="97"/>
      <c r="G339" s="97"/>
      <c r="H339" s="150">
        <f t="shared" si="17"/>
        <v>0</v>
      </c>
      <c r="I339" s="151"/>
      <c r="J339" s="152"/>
      <c r="K339" s="153"/>
      <c r="L339" s="152"/>
      <c r="M339" s="154"/>
      <c r="N339" s="122"/>
      <c r="O339" s="122"/>
      <c r="P339" s="123"/>
      <c r="Q339" s="123"/>
      <c r="R339" s="12"/>
      <c r="S339" s="12"/>
      <c r="T339" s="13"/>
      <c r="V339" s="27"/>
    </row>
    <row r="340" spans="2:22" s="7" customFormat="1" ht="49.5" hidden="1" customHeight="1">
      <c r="B340" s="105" t="s">
        <v>130</v>
      </c>
      <c r="C340" s="107">
        <f t="shared" si="18"/>
        <v>27</v>
      </c>
      <c r="D340" s="116" t="s">
        <v>114</v>
      </c>
      <c r="E340" s="97"/>
      <c r="F340" s="97"/>
      <c r="G340" s="97"/>
      <c r="H340" s="150">
        <f t="shared" si="17"/>
        <v>0</v>
      </c>
      <c r="I340" s="151"/>
      <c r="J340" s="152"/>
      <c r="K340" s="153"/>
      <c r="L340" s="152"/>
      <c r="M340" s="154"/>
      <c r="N340" s="122"/>
      <c r="O340" s="122"/>
      <c r="P340" s="123"/>
      <c r="Q340" s="123"/>
      <c r="R340" s="12"/>
      <c r="S340" s="12"/>
      <c r="T340" s="13"/>
      <c r="V340" s="27"/>
    </row>
    <row r="341" spans="2:22" s="7" customFormat="1" ht="49.5" hidden="1" customHeight="1">
      <c r="B341" s="105" t="s">
        <v>130</v>
      </c>
      <c r="C341" s="107">
        <f t="shared" si="18"/>
        <v>28</v>
      </c>
      <c r="D341" s="116" t="s">
        <v>114</v>
      </c>
      <c r="E341" s="97"/>
      <c r="F341" s="97"/>
      <c r="G341" s="97"/>
      <c r="H341" s="150">
        <f t="shared" si="17"/>
        <v>0</v>
      </c>
      <c r="I341" s="151"/>
      <c r="J341" s="152"/>
      <c r="K341" s="153"/>
      <c r="L341" s="152"/>
      <c r="M341" s="154"/>
      <c r="N341" s="122"/>
      <c r="O341" s="122"/>
      <c r="P341" s="123"/>
      <c r="Q341" s="123"/>
      <c r="R341" s="12"/>
      <c r="S341" s="12"/>
      <c r="T341" s="13"/>
      <c r="V341" s="27"/>
    </row>
    <row r="342" spans="2:22" s="7" customFormat="1" ht="49.5" hidden="1" customHeight="1">
      <c r="B342" s="105" t="s">
        <v>130</v>
      </c>
      <c r="C342" s="107">
        <f t="shared" si="18"/>
        <v>29</v>
      </c>
      <c r="D342" s="116" t="s">
        <v>114</v>
      </c>
      <c r="E342" s="97"/>
      <c r="F342" s="97"/>
      <c r="G342" s="97"/>
      <c r="H342" s="150">
        <f t="shared" si="17"/>
        <v>0</v>
      </c>
      <c r="I342" s="151"/>
      <c r="J342" s="152"/>
      <c r="K342" s="153"/>
      <c r="L342" s="152"/>
      <c r="M342" s="154"/>
      <c r="N342" s="122"/>
      <c r="O342" s="122"/>
      <c r="P342" s="123"/>
      <c r="Q342" s="123"/>
      <c r="R342" s="10"/>
      <c r="S342" s="10"/>
      <c r="T342" s="11"/>
      <c r="V342" s="27"/>
    </row>
    <row r="343" spans="2:22" s="7" customFormat="1" ht="49.5" hidden="1" customHeight="1" thickBot="1">
      <c r="B343" s="106" t="s">
        <v>130</v>
      </c>
      <c r="C343" s="103">
        <f t="shared" si="18"/>
        <v>30</v>
      </c>
      <c r="D343" s="30" t="s">
        <v>114</v>
      </c>
      <c r="E343" s="99"/>
      <c r="F343" s="99"/>
      <c r="G343" s="99"/>
      <c r="H343" s="173">
        <f t="shared" si="17"/>
        <v>0</v>
      </c>
      <c r="I343" s="165"/>
      <c r="J343" s="166"/>
      <c r="K343" s="167"/>
      <c r="L343" s="166"/>
      <c r="M343" s="168"/>
      <c r="N343" s="128"/>
      <c r="O343" s="128"/>
      <c r="P343" s="129"/>
      <c r="Q343" s="129"/>
      <c r="R343" s="12"/>
      <c r="S343" s="12"/>
      <c r="T343" s="13"/>
      <c r="V343" s="27"/>
    </row>
    <row r="344" spans="2:22" s="7" customFormat="1" ht="49.5" customHeight="1" thickTop="1" thickBot="1">
      <c r="B344" s="17" t="s">
        <v>94</v>
      </c>
      <c r="C344" s="17"/>
      <c r="D344" s="117"/>
      <c r="E344" s="25"/>
      <c r="F344" s="25"/>
      <c r="G344" s="25"/>
      <c r="H344" s="169">
        <f>SUM(H314:H343)</f>
        <v>1250000</v>
      </c>
      <c r="I344" s="170"/>
      <c r="J344" s="171"/>
      <c r="K344" s="171"/>
      <c r="L344" s="171"/>
      <c r="M344" s="171"/>
      <c r="N344" s="130"/>
      <c r="O344" s="130"/>
      <c r="P344" s="131"/>
      <c r="Q344" s="131"/>
      <c r="R344" s="8"/>
      <c r="S344" s="8"/>
      <c r="T344" s="9"/>
    </row>
    <row r="345" spans="2:22" s="7" customFormat="1" ht="49.5" customHeight="1" thickTop="1" thickBot="1">
      <c r="B345" s="101" t="s">
        <v>135</v>
      </c>
      <c r="C345" s="104">
        <v>1</v>
      </c>
      <c r="D345" s="29" t="s">
        <v>114</v>
      </c>
      <c r="E345" s="96"/>
      <c r="F345" s="96"/>
      <c r="G345" s="96" t="s">
        <v>12</v>
      </c>
      <c r="H345" s="172">
        <f t="shared" ref="H345:H374" si="19">IF(L345&lt;=0,I345*J345,I345*J345*L345)</f>
        <v>180000</v>
      </c>
      <c r="I345" s="145">
        <v>30000</v>
      </c>
      <c r="J345" s="146">
        <v>6</v>
      </c>
      <c r="K345" s="147" t="s">
        <v>122</v>
      </c>
      <c r="L345" s="148"/>
      <c r="M345" s="149"/>
      <c r="N345" s="120" t="s">
        <v>211</v>
      </c>
      <c r="O345" s="120" t="s">
        <v>210</v>
      </c>
      <c r="P345" s="121" t="s">
        <v>195</v>
      </c>
      <c r="Q345" s="121" t="s">
        <v>136</v>
      </c>
      <c r="R345" s="8"/>
      <c r="S345" s="8"/>
      <c r="T345" s="9"/>
      <c r="V345" s="27"/>
    </row>
    <row r="346" spans="2:22" s="7" customFormat="1" ht="49.5" hidden="1" customHeight="1">
      <c r="B346" s="105" t="s">
        <v>135</v>
      </c>
      <c r="C346" s="107">
        <f>C345+1</f>
        <v>2</v>
      </c>
      <c r="D346" s="116" t="s">
        <v>114</v>
      </c>
      <c r="E346" s="97"/>
      <c r="F346" s="97"/>
      <c r="G346" s="97"/>
      <c r="H346" s="150">
        <f t="shared" si="19"/>
        <v>0</v>
      </c>
      <c r="I346" s="151"/>
      <c r="J346" s="152"/>
      <c r="K346" s="153"/>
      <c r="L346" s="152"/>
      <c r="M346" s="154"/>
      <c r="N346" s="122"/>
      <c r="O346" s="122"/>
      <c r="P346" s="123"/>
      <c r="Q346" s="123"/>
      <c r="R346" s="10"/>
      <c r="S346" s="10"/>
      <c r="T346" s="11"/>
      <c r="V346" s="27"/>
    </row>
    <row r="347" spans="2:22" s="7" customFormat="1" ht="49.5" hidden="1" customHeight="1">
      <c r="B347" s="105" t="s">
        <v>135</v>
      </c>
      <c r="C347" s="107">
        <f t="shared" ref="C347:C374" si="20">C346+1</f>
        <v>3</v>
      </c>
      <c r="D347" s="116" t="s">
        <v>114</v>
      </c>
      <c r="E347" s="97"/>
      <c r="F347" s="97"/>
      <c r="G347" s="97"/>
      <c r="H347" s="150">
        <f t="shared" si="19"/>
        <v>0</v>
      </c>
      <c r="I347" s="151"/>
      <c r="J347" s="152"/>
      <c r="K347" s="153"/>
      <c r="L347" s="152"/>
      <c r="M347" s="154"/>
      <c r="N347" s="122"/>
      <c r="O347" s="122"/>
      <c r="P347" s="123"/>
      <c r="Q347" s="123"/>
      <c r="R347" s="12"/>
      <c r="S347" s="12"/>
      <c r="T347" s="13"/>
      <c r="V347" s="27"/>
    </row>
    <row r="348" spans="2:22" s="7" customFormat="1" ht="49.5" hidden="1" customHeight="1">
      <c r="B348" s="105" t="s">
        <v>135</v>
      </c>
      <c r="C348" s="107">
        <f t="shared" si="20"/>
        <v>4</v>
      </c>
      <c r="D348" s="116" t="s">
        <v>114</v>
      </c>
      <c r="E348" s="97"/>
      <c r="F348" s="97"/>
      <c r="G348" s="97"/>
      <c r="H348" s="150">
        <f t="shared" si="19"/>
        <v>0</v>
      </c>
      <c r="I348" s="151"/>
      <c r="J348" s="152"/>
      <c r="K348" s="153"/>
      <c r="L348" s="152"/>
      <c r="M348" s="154"/>
      <c r="N348" s="122"/>
      <c r="O348" s="122"/>
      <c r="P348" s="123"/>
      <c r="Q348" s="123"/>
      <c r="R348" s="12"/>
      <c r="S348" s="12"/>
      <c r="T348" s="13"/>
      <c r="V348" s="27"/>
    </row>
    <row r="349" spans="2:22" s="7" customFormat="1" ht="49.5" hidden="1" customHeight="1">
      <c r="B349" s="105" t="s">
        <v>135</v>
      </c>
      <c r="C349" s="107">
        <f t="shared" si="20"/>
        <v>5</v>
      </c>
      <c r="D349" s="116" t="s">
        <v>114</v>
      </c>
      <c r="E349" s="97"/>
      <c r="F349" s="97"/>
      <c r="G349" s="97"/>
      <c r="H349" s="150">
        <f t="shared" si="19"/>
        <v>0</v>
      </c>
      <c r="I349" s="151"/>
      <c r="J349" s="152"/>
      <c r="K349" s="153"/>
      <c r="L349" s="152"/>
      <c r="M349" s="154"/>
      <c r="N349" s="122"/>
      <c r="O349" s="122"/>
      <c r="P349" s="123"/>
      <c r="Q349" s="123"/>
      <c r="R349" s="12"/>
      <c r="S349" s="12"/>
      <c r="T349" s="13"/>
      <c r="V349" s="27"/>
    </row>
    <row r="350" spans="2:22" s="7" customFormat="1" ht="49.5" hidden="1" customHeight="1">
      <c r="B350" s="105" t="s">
        <v>135</v>
      </c>
      <c r="C350" s="107">
        <f t="shared" si="20"/>
        <v>6</v>
      </c>
      <c r="D350" s="116" t="s">
        <v>114</v>
      </c>
      <c r="E350" s="97"/>
      <c r="F350" s="97"/>
      <c r="G350" s="97"/>
      <c r="H350" s="150">
        <f t="shared" si="19"/>
        <v>0</v>
      </c>
      <c r="I350" s="151"/>
      <c r="J350" s="152"/>
      <c r="K350" s="153"/>
      <c r="L350" s="152"/>
      <c r="M350" s="154"/>
      <c r="N350" s="122"/>
      <c r="O350" s="122"/>
      <c r="P350" s="123"/>
      <c r="Q350" s="123"/>
      <c r="R350" s="12"/>
      <c r="S350" s="12"/>
      <c r="T350" s="13"/>
      <c r="V350" s="27"/>
    </row>
    <row r="351" spans="2:22" s="7" customFormat="1" ht="49.5" hidden="1" customHeight="1">
      <c r="B351" s="105" t="s">
        <v>135</v>
      </c>
      <c r="C351" s="107">
        <f t="shared" si="20"/>
        <v>7</v>
      </c>
      <c r="D351" s="116" t="s">
        <v>114</v>
      </c>
      <c r="E351" s="97"/>
      <c r="F351" s="97"/>
      <c r="G351" s="97"/>
      <c r="H351" s="150">
        <f t="shared" si="19"/>
        <v>0</v>
      </c>
      <c r="I351" s="151"/>
      <c r="J351" s="152"/>
      <c r="K351" s="153"/>
      <c r="L351" s="152"/>
      <c r="M351" s="154"/>
      <c r="N351" s="122"/>
      <c r="O351" s="122"/>
      <c r="P351" s="123"/>
      <c r="Q351" s="123"/>
      <c r="R351" s="10"/>
      <c r="S351" s="10"/>
      <c r="T351" s="11"/>
      <c r="V351" s="27"/>
    </row>
    <row r="352" spans="2:22" s="7" customFormat="1" ht="49.5" hidden="1" customHeight="1">
      <c r="B352" s="105" t="s">
        <v>135</v>
      </c>
      <c r="C352" s="107">
        <f t="shared" si="20"/>
        <v>8</v>
      </c>
      <c r="D352" s="116" t="s">
        <v>114</v>
      </c>
      <c r="E352" s="97"/>
      <c r="F352" s="97"/>
      <c r="G352" s="97"/>
      <c r="H352" s="150">
        <f t="shared" si="19"/>
        <v>0</v>
      </c>
      <c r="I352" s="151"/>
      <c r="J352" s="152"/>
      <c r="K352" s="153"/>
      <c r="L352" s="152"/>
      <c r="M352" s="154"/>
      <c r="N352" s="122"/>
      <c r="O352" s="122"/>
      <c r="P352" s="123"/>
      <c r="Q352" s="123"/>
      <c r="R352" s="12"/>
      <c r="S352" s="12"/>
      <c r="T352" s="13"/>
      <c r="V352" s="27"/>
    </row>
    <row r="353" spans="2:22" s="7" customFormat="1" ht="49.5" hidden="1" customHeight="1">
      <c r="B353" s="105" t="s">
        <v>135</v>
      </c>
      <c r="C353" s="107">
        <f t="shared" si="20"/>
        <v>9</v>
      </c>
      <c r="D353" s="116" t="s">
        <v>114</v>
      </c>
      <c r="E353" s="97"/>
      <c r="F353" s="97"/>
      <c r="G353" s="97"/>
      <c r="H353" s="150">
        <f t="shared" si="19"/>
        <v>0</v>
      </c>
      <c r="I353" s="151"/>
      <c r="J353" s="152"/>
      <c r="K353" s="153"/>
      <c r="L353" s="152"/>
      <c r="M353" s="154"/>
      <c r="N353" s="122"/>
      <c r="O353" s="122"/>
      <c r="P353" s="123"/>
      <c r="Q353" s="123"/>
      <c r="R353" s="12"/>
      <c r="S353" s="12"/>
      <c r="T353" s="13"/>
      <c r="V353" s="27"/>
    </row>
    <row r="354" spans="2:22" s="7" customFormat="1" ht="49.5" hidden="1" customHeight="1">
      <c r="B354" s="105" t="s">
        <v>135</v>
      </c>
      <c r="C354" s="107">
        <f t="shared" si="20"/>
        <v>10</v>
      </c>
      <c r="D354" s="116" t="s">
        <v>114</v>
      </c>
      <c r="E354" s="97"/>
      <c r="F354" s="97"/>
      <c r="G354" s="97"/>
      <c r="H354" s="150">
        <f t="shared" si="19"/>
        <v>0</v>
      </c>
      <c r="I354" s="151"/>
      <c r="J354" s="152"/>
      <c r="K354" s="153"/>
      <c r="L354" s="152"/>
      <c r="M354" s="154"/>
      <c r="N354" s="122"/>
      <c r="O354" s="122"/>
      <c r="P354" s="123"/>
      <c r="Q354" s="123"/>
      <c r="R354" s="12"/>
      <c r="S354" s="12"/>
      <c r="T354" s="13"/>
      <c r="V354" s="27"/>
    </row>
    <row r="355" spans="2:22" s="7" customFormat="1" ht="49.5" hidden="1" customHeight="1">
      <c r="B355" s="105" t="s">
        <v>135</v>
      </c>
      <c r="C355" s="107">
        <f t="shared" si="20"/>
        <v>11</v>
      </c>
      <c r="D355" s="116" t="s">
        <v>114</v>
      </c>
      <c r="E355" s="97"/>
      <c r="F355" s="97"/>
      <c r="G355" s="97"/>
      <c r="H355" s="150">
        <f t="shared" si="19"/>
        <v>0</v>
      </c>
      <c r="I355" s="151"/>
      <c r="J355" s="152"/>
      <c r="K355" s="153"/>
      <c r="L355" s="152"/>
      <c r="M355" s="154"/>
      <c r="N355" s="122"/>
      <c r="O355" s="122"/>
      <c r="P355" s="123"/>
      <c r="Q355" s="123"/>
      <c r="R355" s="12"/>
      <c r="S355" s="12"/>
      <c r="T355" s="13"/>
      <c r="V355" s="27"/>
    </row>
    <row r="356" spans="2:22" s="7" customFormat="1" ht="49.5" hidden="1" customHeight="1">
      <c r="B356" s="105" t="s">
        <v>135</v>
      </c>
      <c r="C356" s="107">
        <f t="shared" si="20"/>
        <v>12</v>
      </c>
      <c r="D356" s="116" t="s">
        <v>114</v>
      </c>
      <c r="E356" s="97"/>
      <c r="F356" s="97"/>
      <c r="G356" s="97"/>
      <c r="H356" s="150">
        <f t="shared" si="19"/>
        <v>0</v>
      </c>
      <c r="I356" s="151"/>
      <c r="J356" s="152"/>
      <c r="K356" s="153"/>
      <c r="L356" s="152"/>
      <c r="M356" s="154"/>
      <c r="N356" s="122"/>
      <c r="O356" s="122"/>
      <c r="P356" s="123"/>
      <c r="Q356" s="123"/>
      <c r="R356" s="10"/>
      <c r="S356" s="10"/>
      <c r="T356" s="11"/>
      <c r="V356" s="27"/>
    </row>
    <row r="357" spans="2:22" s="7" customFormat="1" ht="49.5" hidden="1" customHeight="1">
      <c r="B357" s="105" t="s">
        <v>135</v>
      </c>
      <c r="C357" s="107">
        <f t="shared" si="20"/>
        <v>13</v>
      </c>
      <c r="D357" s="116" t="s">
        <v>114</v>
      </c>
      <c r="E357" s="97"/>
      <c r="F357" s="97"/>
      <c r="G357" s="97"/>
      <c r="H357" s="150">
        <f t="shared" si="19"/>
        <v>0</v>
      </c>
      <c r="I357" s="151"/>
      <c r="J357" s="152"/>
      <c r="K357" s="153"/>
      <c r="L357" s="152"/>
      <c r="M357" s="154"/>
      <c r="N357" s="122"/>
      <c r="O357" s="122"/>
      <c r="P357" s="123"/>
      <c r="Q357" s="123"/>
      <c r="R357" s="12"/>
      <c r="S357" s="12"/>
      <c r="T357" s="13"/>
      <c r="V357" s="27"/>
    </row>
    <row r="358" spans="2:22" s="7" customFormat="1" ht="49.5" hidden="1" customHeight="1">
      <c r="B358" s="105" t="s">
        <v>135</v>
      </c>
      <c r="C358" s="107">
        <f t="shared" si="20"/>
        <v>14</v>
      </c>
      <c r="D358" s="116" t="s">
        <v>114</v>
      </c>
      <c r="E358" s="97"/>
      <c r="F358" s="97"/>
      <c r="G358" s="97"/>
      <c r="H358" s="150">
        <f t="shared" si="19"/>
        <v>0</v>
      </c>
      <c r="I358" s="151"/>
      <c r="J358" s="152"/>
      <c r="K358" s="153"/>
      <c r="L358" s="152"/>
      <c r="M358" s="154"/>
      <c r="N358" s="122"/>
      <c r="O358" s="122"/>
      <c r="P358" s="123"/>
      <c r="Q358" s="123"/>
      <c r="R358" s="12"/>
      <c r="S358" s="12"/>
      <c r="T358" s="13"/>
      <c r="V358" s="27"/>
    </row>
    <row r="359" spans="2:22" s="7" customFormat="1" ht="49.5" hidden="1" customHeight="1">
      <c r="B359" s="105" t="s">
        <v>135</v>
      </c>
      <c r="C359" s="107">
        <f t="shared" si="20"/>
        <v>15</v>
      </c>
      <c r="D359" s="116" t="s">
        <v>114</v>
      </c>
      <c r="E359" s="97"/>
      <c r="F359" s="97"/>
      <c r="G359" s="97"/>
      <c r="H359" s="150">
        <f t="shared" si="19"/>
        <v>0</v>
      </c>
      <c r="I359" s="151"/>
      <c r="J359" s="152"/>
      <c r="K359" s="153"/>
      <c r="L359" s="152"/>
      <c r="M359" s="154"/>
      <c r="N359" s="122"/>
      <c r="O359" s="122"/>
      <c r="P359" s="123"/>
      <c r="Q359" s="123"/>
      <c r="R359" s="12"/>
      <c r="S359" s="12"/>
      <c r="T359" s="13"/>
      <c r="V359" s="27"/>
    </row>
    <row r="360" spans="2:22" s="7" customFormat="1" ht="49.5" hidden="1" customHeight="1">
      <c r="B360" s="105" t="s">
        <v>135</v>
      </c>
      <c r="C360" s="107">
        <f t="shared" si="20"/>
        <v>16</v>
      </c>
      <c r="D360" s="116" t="s">
        <v>114</v>
      </c>
      <c r="E360" s="97"/>
      <c r="F360" s="97"/>
      <c r="G360" s="97"/>
      <c r="H360" s="150">
        <f t="shared" si="19"/>
        <v>0</v>
      </c>
      <c r="I360" s="151"/>
      <c r="J360" s="152"/>
      <c r="K360" s="153"/>
      <c r="L360" s="152"/>
      <c r="M360" s="154"/>
      <c r="N360" s="122"/>
      <c r="O360" s="122"/>
      <c r="P360" s="123"/>
      <c r="Q360" s="123"/>
      <c r="R360" s="12"/>
      <c r="S360" s="12"/>
      <c r="T360" s="13"/>
      <c r="V360" s="27"/>
    </row>
    <row r="361" spans="2:22" s="7" customFormat="1" ht="49.5" hidden="1" customHeight="1">
      <c r="B361" s="105" t="s">
        <v>135</v>
      </c>
      <c r="C361" s="107">
        <f t="shared" si="20"/>
        <v>17</v>
      </c>
      <c r="D361" s="116" t="s">
        <v>114</v>
      </c>
      <c r="E361" s="97"/>
      <c r="F361" s="97"/>
      <c r="G361" s="97"/>
      <c r="H361" s="150">
        <f t="shared" si="19"/>
        <v>0</v>
      </c>
      <c r="I361" s="151"/>
      <c r="J361" s="152"/>
      <c r="K361" s="153"/>
      <c r="L361" s="152"/>
      <c r="M361" s="154"/>
      <c r="N361" s="122"/>
      <c r="O361" s="122"/>
      <c r="P361" s="123"/>
      <c r="Q361" s="123"/>
      <c r="R361" s="10"/>
      <c r="S361" s="10"/>
      <c r="T361" s="11"/>
      <c r="V361" s="27"/>
    </row>
    <row r="362" spans="2:22" s="7" customFormat="1" ht="49.5" hidden="1" customHeight="1">
      <c r="B362" s="105" t="s">
        <v>135</v>
      </c>
      <c r="C362" s="107">
        <f t="shared" si="20"/>
        <v>18</v>
      </c>
      <c r="D362" s="116" t="s">
        <v>114</v>
      </c>
      <c r="E362" s="97"/>
      <c r="F362" s="97"/>
      <c r="G362" s="97"/>
      <c r="H362" s="150">
        <f t="shared" si="19"/>
        <v>0</v>
      </c>
      <c r="I362" s="151"/>
      <c r="J362" s="152"/>
      <c r="K362" s="153"/>
      <c r="L362" s="152"/>
      <c r="M362" s="154"/>
      <c r="N362" s="122"/>
      <c r="O362" s="122"/>
      <c r="P362" s="123"/>
      <c r="Q362" s="123"/>
      <c r="R362" s="12"/>
      <c r="S362" s="12"/>
      <c r="T362" s="13"/>
      <c r="V362" s="27"/>
    </row>
    <row r="363" spans="2:22" s="7" customFormat="1" ht="49.5" hidden="1" customHeight="1">
      <c r="B363" s="105" t="s">
        <v>135</v>
      </c>
      <c r="C363" s="107">
        <f t="shared" si="20"/>
        <v>19</v>
      </c>
      <c r="D363" s="116" t="s">
        <v>114</v>
      </c>
      <c r="E363" s="97"/>
      <c r="F363" s="97"/>
      <c r="G363" s="97"/>
      <c r="H363" s="150">
        <f t="shared" si="19"/>
        <v>0</v>
      </c>
      <c r="I363" s="151"/>
      <c r="J363" s="152"/>
      <c r="K363" s="153"/>
      <c r="L363" s="152"/>
      <c r="M363" s="154"/>
      <c r="N363" s="122"/>
      <c r="O363" s="122"/>
      <c r="P363" s="123"/>
      <c r="Q363" s="123"/>
      <c r="R363" s="12"/>
      <c r="S363" s="12"/>
      <c r="T363" s="13"/>
      <c r="V363" s="27"/>
    </row>
    <row r="364" spans="2:22" s="7" customFormat="1" ht="49.5" hidden="1" customHeight="1">
      <c r="B364" s="105" t="s">
        <v>135</v>
      </c>
      <c r="C364" s="107">
        <f t="shared" si="20"/>
        <v>20</v>
      </c>
      <c r="D364" s="116" t="s">
        <v>114</v>
      </c>
      <c r="E364" s="97"/>
      <c r="F364" s="97"/>
      <c r="G364" s="97"/>
      <c r="H364" s="150">
        <f t="shared" si="19"/>
        <v>0</v>
      </c>
      <c r="I364" s="151"/>
      <c r="J364" s="152"/>
      <c r="K364" s="153"/>
      <c r="L364" s="152"/>
      <c r="M364" s="154"/>
      <c r="N364" s="122"/>
      <c r="O364" s="122"/>
      <c r="P364" s="123"/>
      <c r="Q364" s="123"/>
      <c r="R364" s="12"/>
      <c r="S364" s="12"/>
      <c r="T364" s="13"/>
      <c r="V364" s="27"/>
    </row>
    <row r="365" spans="2:22" s="7" customFormat="1" ht="49.5" hidden="1" customHeight="1">
      <c r="B365" s="105" t="s">
        <v>135</v>
      </c>
      <c r="C365" s="107">
        <f t="shared" si="20"/>
        <v>21</v>
      </c>
      <c r="D365" s="116" t="s">
        <v>114</v>
      </c>
      <c r="E365" s="97"/>
      <c r="F365" s="97"/>
      <c r="G365" s="97"/>
      <c r="H365" s="150">
        <f t="shared" si="19"/>
        <v>0</v>
      </c>
      <c r="I365" s="151"/>
      <c r="J365" s="152"/>
      <c r="K365" s="153"/>
      <c r="L365" s="152"/>
      <c r="M365" s="154"/>
      <c r="N365" s="122"/>
      <c r="O365" s="122"/>
      <c r="P365" s="123"/>
      <c r="Q365" s="123"/>
      <c r="R365" s="12"/>
      <c r="S365" s="12"/>
      <c r="T365" s="13"/>
      <c r="V365" s="27"/>
    </row>
    <row r="366" spans="2:22" s="7" customFormat="1" ht="49.5" hidden="1" customHeight="1">
      <c r="B366" s="105" t="s">
        <v>135</v>
      </c>
      <c r="C366" s="107">
        <f t="shared" si="20"/>
        <v>22</v>
      </c>
      <c r="D366" s="116" t="s">
        <v>114</v>
      </c>
      <c r="E366" s="97"/>
      <c r="F366" s="97"/>
      <c r="G366" s="97"/>
      <c r="H366" s="150">
        <f t="shared" si="19"/>
        <v>0</v>
      </c>
      <c r="I366" s="151"/>
      <c r="J366" s="152"/>
      <c r="K366" s="153"/>
      <c r="L366" s="152"/>
      <c r="M366" s="154"/>
      <c r="N366" s="122"/>
      <c r="O366" s="122"/>
      <c r="P366" s="123"/>
      <c r="Q366" s="123"/>
      <c r="R366" s="10"/>
      <c r="S366" s="10"/>
      <c r="T366" s="11"/>
      <c r="V366" s="27"/>
    </row>
    <row r="367" spans="2:22" s="7" customFormat="1" ht="49.5" hidden="1" customHeight="1">
      <c r="B367" s="105" t="s">
        <v>135</v>
      </c>
      <c r="C367" s="107">
        <f t="shared" si="20"/>
        <v>23</v>
      </c>
      <c r="D367" s="116" t="s">
        <v>114</v>
      </c>
      <c r="E367" s="97"/>
      <c r="F367" s="97"/>
      <c r="G367" s="97"/>
      <c r="H367" s="150">
        <f t="shared" si="19"/>
        <v>0</v>
      </c>
      <c r="I367" s="151"/>
      <c r="J367" s="152"/>
      <c r="K367" s="153"/>
      <c r="L367" s="152"/>
      <c r="M367" s="154"/>
      <c r="N367" s="122"/>
      <c r="O367" s="122"/>
      <c r="P367" s="123"/>
      <c r="Q367" s="123"/>
      <c r="R367" s="12"/>
      <c r="S367" s="12"/>
      <c r="T367" s="13"/>
      <c r="V367" s="27"/>
    </row>
    <row r="368" spans="2:22" s="7" customFormat="1" ht="49.5" hidden="1" customHeight="1">
      <c r="B368" s="105" t="s">
        <v>135</v>
      </c>
      <c r="C368" s="107">
        <f t="shared" si="20"/>
        <v>24</v>
      </c>
      <c r="D368" s="116" t="s">
        <v>114</v>
      </c>
      <c r="E368" s="97"/>
      <c r="F368" s="97"/>
      <c r="G368" s="97"/>
      <c r="H368" s="150">
        <f t="shared" si="19"/>
        <v>0</v>
      </c>
      <c r="I368" s="151"/>
      <c r="J368" s="152"/>
      <c r="K368" s="153"/>
      <c r="L368" s="152"/>
      <c r="M368" s="154"/>
      <c r="N368" s="122"/>
      <c r="O368" s="122"/>
      <c r="P368" s="123"/>
      <c r="Q368" s="123"/>
      <c r="R368" s="12"/>
      <c r="S368" s="12"/>
      <c r="T368" s="13"/>
      <c r="V368" s="27"/>
    </row>
    <row r="369" spans="2:22" s="7" customFormat="1" ht="49.5" hidden="1" customHeight="1">
      <c r="B369" s="105" t="s">
        <v>135</v>
      </c>
      <c r="C369" s="107">
        <f t="shared" si="20"/>
        <v>25</v>
      </c>
      <c r="D369" s="116" t="s">
        <v>114</v>
      </c>
      <c r="E369" s="97"/>
      <c r="F369" s="97"/>
      <c r="G369" s="97"/>
      <c r="H369" s="150">
        <f t="shared" si="19"/>
        <v>0</v>
      </c>
      <c r="I369" s="151"/>
      <c r="J369" s="152"/>
      <c r="K369" s="153"/>
      <c r="L369" s="152"/>
      <c r="M369" s="154"/>
      <c r="N369" s="122"/>
      <c r="O369" s="122"/>
      <c r="P369" s="123"/>
      <c r="Q369" s="123"/>
      <c r="R369" s="12"/>
      <c r="S369" s="12"/>
      <c r="T369" s="13"/>
      <c r="V369" s="27"/>
    </row>
    <row r="370" spans="2:22" s="7" customFormat="1" ht="49.5" hidden="1" customHeight="1">
      <c r="B370" s="105" t="s">
        <v>135</v>
      </c>
      <c r="C370" s="107">
        <f t="shared" si="20"/>
        <v>26</v>
      </c>
      <c r="D370" s="116" t="s">
        <v>114</v>
      </c>
      <c r="E370" s="97"/>
      <c r="F370" s="97"/>
      <c r="G370" s="97"/>
      <c r="H370" s="150">
        <f t="shared" si="19"/>
        <v>0</v>
      </c>
      <c r="I370" s="151"/>
      <c r="J370" s="152"/>
      <c r="K370" s="153"/>
      <c r="L370" s="152"/>
      <c r="M370" s="154"/>
      <c r="N370" s="122"/>
      <c r="O370" s="122"/>
      <c r="P370" s="123"/>
      <c r="Q370" s="123"/>
      <c r="R370" s="12"/>
      <c r="S370" s="12"/>
      <c r="T370" s="13"/>
      <c r="V370" s="27"/>
    </row>
    <row r="371" spans="2:22" s="7" customFormat="1" ht="49.5" hidden="1" customHeight="1">
      <c r="B371" s="105" t="s">
        <v>135</v>
      </c>
      <c r="C371" s="107">
        <f t="shared" si="20"/>
        <v>27</v>
      </c>
      <c r="D371" s="116" t="s">
        <v>114</v>
      </c>
      <c r="E371" s="97"/>
      <c r="F371" s="97"/>
      <c r="G371" s="97"/>
      <c r="H371" s="150">
        <f t="shared" si="19"/>
        <v>0</v>
      </c>
      <c r="I371" s="151"/>
      <c r="J371" s="152"/>
      <c r="K371" s="153"/>
      <c r="L371" s="152"/>
      <c r="M371" s="154"/>
      <c r="N371" s="122"/>
      <c r="O371" s="122"/>
      <c r="P371" s="123"/>
      <c r="Q371" s="123"/>
      <c r="R371" s="12"/>
      <c r="S371" s="12"/>
      <c r="T371" s="13"/>
      <c r="V371" s="27"/>
    </row>
    <row r="372" spans="2:22" s="7" customFormat="1" ht="49.5" hidden="1" customHeight="1">
      <c r="B372" s="105" t="s">
        <v>135</v>
      </c>
      <c r="C372" s="107">
        <f t="shared" si="20"/>
        <v>28</v>
      </c>
      <c r="D372" s="116" t="s">
        <v>114</v>
      </c>
      <c r="E372" s="97"/>
      <c r="F372" s="97"/>
      <c r="G372" s="97"/>
      <c r="H372" s="150">
        <f t="shared" si="19"/>
        <v>0</v>
      </c>
      <c r="I372" s="151"/>
      <c r="J372" s="152"/>
      <c r="K372" s="153"/>
      <c r="L372" s="152"/>
      <c r="M372" s="154"/>
      <c r="N372" s="122"/>
      <c r="O372" s="122"/>
      <c r="P372" s="123"/>
      <c r="Q372" s="123"/>
      <c r="R372" s="12"/>
      <c r="S372" s="12"/>
      <c r="T372" s="13"/>
      <c r="V372" s="27"/>
    </row>
    <row r="373" spans="2:22" s="7" customFormat="1" ht="49.5" hidden="1" customHeight="1">
      <c r="B373" s="105" t="s">
        <v>135</v>
      </c>
      <c r="C373" s="107">
        <f t="shared" si="20"/>
        <v>29</v>
      </c>
      <c r="D373" s="116" t="s">
        <v>114</v>
      </c>
      <c r="E373" s="97"/>
      <c r="F373" s="97"/>
      <c r="G373" s="97"/>
      <c r="H373" s="150">
        <f t="shared" si="19"/>
        <v>0</v>
      </c>
      <c r="I373" s="151"/>
      <c r="J373" s="152"/>
      <c r="K373" s="153"/>
      <c r="L373" s="152"/>
      <c r="M373" s="154"/>
      <c r="N373" s="122"/>
      <c r="O373" s="122"/>
      <c r="P373" s="123"/>
      <c r="Q373" s="123"/>
      <c r="R373" s="10"/>
      <c r="S373" s="10"/>
      <c r="T373" s="11"/>
      <c r="V373" s="27"/>
    </row>
    <row r="374" spans="2:22" s="7" customFormat="1" ht="49.5" hidden="1" customHeight="1" thickBot="1">
      <c r="B374" s="106" t="s">
        <v>135</v>
      </c>
      <c r="C374" s="103">
        <f t="shared" si="20"/>
        <v>30</v>
      </c>
      <c r="D374" s="30" t="s">
        <v>114</v>
      </c>
      <c r="E374" s="99"/>
      <c r="F374" s="99"/>
      <c r="G374" s="99"/>
      <c r="H374" s="173">
        <f t="shared" si="19"/>
        <v>0</v>
      </c>
      <c r="I374" s="165"/>
      <c r="J374" s="166"/>
      <c r="K374" s="167"/>
      <c r="L374" s="166"/>
      <c r="M374" s="168"/>
      <c r="N374" s="128"/>
      <c r="O374" s="128"/>
      <c r="P374" s="129"/>
      <c r="Q374" s="129"/>
      <c r="R374" s="12"/>
      <c r="S374" s="12"/>
      <c r="T374" s="13"/>
      <c r="V374" s="27"/>
    </row>
    <row r="375" spans="2:22" s="7" customFormat="1" ht="49.5" customHeight="1" thickTop="1" thickBot="1">
      <c r="B375" s="17" t="s">
        <v>94</v>
      </c>
      <c r="C375" s="17"/>
      <c r="D375" s="117"/>
      <c r="E375" s="25"/>
      <c r="F375" s="25"/>
      <c r="G375" s="25"/>
      <c r="H375" s="169">
        <f>SUM(H345:H374)</f>
        <v>180000</v>
      </c>
      <c r="I375" s="170"/>
      <c r="J375" s="171"/>
      <c r="K375" s="171"/>
      <c r="L375" s="171"/>
      <c r="M375" s="171"/>
      <c r="N375" s="130"/>
      <c r="O375" s="130"/>
      <c r="P375" s="131"/>
      <c r="Q375" s="131"/>
      <c r="R375" s="8"/>
      <c r="S375" s="8"/>
      <c r="T375" s="9"/>
    </row>
    <row r="376" spans="2:22" s="7" customFormat="1" ht="49.5" customHeight="1" thickTop="1" thickBot="1">
      <c r="B376" s="101" t="s">
        <v>178</v>
      </c>
      <c r="C376" s="104">
        <v>1</v>
      </c>
      <c r="D376" s="29" t="s">
        <v>114</v>
      </c>
      <c r="E376" s="96" t="s">
        <v>12</v>
      </c>
      <c r="F376" s="96"/>
      <c r="G376" s="96"/>
      <c r="H376" s="172">
        <f t="shared" ref="H376:H405" si="21">IF(L376&lt;=0,I376*J376,I376*J376*L376)</f>
        <v>12000</v>
      </c>
      <c r="I376" s="145">
        <v>4000</v>
      </c>
      <c r="J376" s="146">
        <v>3</v>
      </c>
      <c r="K376" s="147" t="s">
        <v>108</v>
      </c>
      <c r="L376" s="148"/>
      <c r="M376" s="149"/>
      <c r="N376" s="120" t="s">
        <v>137</v>
      </c>
      <c r="O376" s="120" t="s">
        <v>205</v>
      </c>
      <c r="P376" s="121" t="s">
        <v>199</v>
      </c>
      <c r="Q376" s="121" t="s">
        <v>138</v>
      </c>
      <c r="R376" s="8"/>
      <c r="S376" s="8"/>
      <c r="T376" s="9"/>
      <c r="V376" s="27"/>
    </row>
    <row r="377" spans="2:22" s="7" customFormat="1" ht="49.5" hidden="1" customHeight="1">
      <c r="B377" s="105" t="s">
        <v>178</v>
      </c>
      <c r="C377" s="107">
        <f>C376+1</f>
        <v>2</v>
      </c>
      <c r="D377" s="116" t="s">
        <v>114</v>
      </c>
      <c r="E377" s="97"/>
      <c r="F377" s="97"/>
      <c r="G377" s="97"/>
      <c r="H377" s="150">
        <f t="shared" si="21"/>
        <v>0</v>
      </c>
      <c r="I377" s="151"/>
      <c r="J377" s="152"/>
      <c r="K377" s="153"/>
      <c r="L377" s="152"/>
      <c r="M377" s="154"/>
      <c r="N377" s="122"/>
      <c r="O377" s="122"/>
      <c r="P377" s="123"/>
      <c r="Q377" s="123"/>
      <c r="R377" s="10"/>
      <c r="S377" s="10"/>
      <c r="T377" s="11"/>
      <c r="V377" s="27"/>
    </row>
    <row r="378" spans="2:22" s="7" customFormat="1" ht="49.5" hidden="1" customHeight="1">
      <c r="B378" s="105" t="s">
        <v>178</v>
      </c>
      <c r="C378" s="107">
        <f t="shared" ref="C378:C405" si="22">C377+1</f>
        <v>3</v>
      </c>
      <c r="D378" s="116" t="s">
        <v>114</v>
      </c>
      <c r="E378" s="97"/>
      <c r="F378" s="97"/>
      <c r="G378" s="97"/>
      <c r="H378" s="150">
        <f t="shared" si="21"/>
        <v>0</v>
      </c>
      <c r="I378" s="151"/>
      <c r="J378" s="152"/>
      <c r="K378" s="153"/>
      <c r="L378" s="152"/>
      <c r="M378" s="154"/>
      <c r="N378" s="122"/>
      <c r="O378" s="122"/>
      <c r="P378" s="123"/>
      <c r="Q378" s="123"/>
      <c r="R378" s="12"/>
      <c r="S378" s="12"/>
      <c r="T378" s="13"/>
      <c r="V378" s="27"/>
    </row>
    <row r="379" spans="2:22" s="7" customFormat="1" ht="49.5" hidden="1" customHeight="1">
      <c r="B379" s="105" t="s">
        <v>178</v>
      </c>
      <c r="C379" s="107">
        <f t="shared" si="22"/>
        <v>4</v>
      </c>
      <c r="D379" s="116" t="s">
        <v>114</v>
      </c>
      <c r="E379" s="97"/>
      <c r="F379" s="97"/>
      <c r="G379" s="97"/>
      <c r="H379" s="150">
        <f t="shared" si="21"/>
        <v>0</v>
      </c>
      <c r="I379" s="151"/>
      <c r="J379" s="152"/>
      <c r="K379" s="153"/>
      <c r="L379" s="152"/>
      <c r="M379" s="154"/>
      <c r="N379" s="122"/>
      <c r="O379" s="122"/>
      <c r="P379" s="123"/>
      <c r="Q379" s="123"/>
      <c r="R379" s="12"/>
      <c r="S379" s="12"/>
      <c r="T379" s="13"/>
      <c r="V379" s="27"/>
    </row>
    <row r="380" spans="2:22" s="7" customFormat="1" ht="49.5" hidden="1" customHeight="1">
      <c r="B380" s="105" t="s">
        <v>178</v>
      </c>
      <c r="C380" s="107">
        <f t="shared" si="22"/>
        <v>5</v>
      </c>
      <c r="D380" s="116" t="s">
        <v>114</v>
      </c>
      <c r="E380" s="97"/>
      <c r="F380" s="97"/>
      <c r="G380" s="97"/>
      <c r="H380" s="150">
        <f t="shared" si="21"/>
        <v>0</v>
      </c>
      <c r="I380" s="151"/>
      <c r="J380" s="152"/>
      <c r="K380" s="153"/>
      <c r="L380" s="152"/>
      <c r="M380" s="154"/>
      <c r="N380" s="122"/>
      <c r="O380" s="122"/>
      <c r="P380" s="123"/>
      <c r="Q380" s="123"/>
      <c r="R380" s="12"/>
      <c r="S380" s="12"/>
      <c r="T380" s="13"/>
      <c r="V380" s="27"/>
    </row>
    <row r="381" spans="2:22" s="7" customFormat="1" ht="49.5" hidden="1" customHeight="1">
      <c r="B381" s="105" t="s">
        <v>178</v>
      </c>
      <c r="C381" s="107">
        <f t="shared" si="22"/>
        <v>6</v>
      </c>
      <c r="D381" s="116" t="s">
        <v>114</v>
      </c>
      <c r="E381" s="97"/>
      <c r="F381" s="97"/>
      <c r="G381" s="97"/>
      <c r="H381" s="150">
        <f t="shared" si="21"/>
        <v>0</v>
      </c>
      <c r="I381" s="151"/>
      <c r="J381" s="152"/>
      <c r="K381" s="153"/>
      <c r="L381" s="152"/>
      <c r="M381" s="154"/>
      <c r="N381" s="122"/>
      <c r="O381" s="122"/>
      <c r="P381" s="123"/>
      <c r="Q381" s="123"/>
      <c r="R381" s="12"/>
      <c r="S381" s="12"/>
      <c r="T381" s="13"/>
      <c r="V381" s="27"/>
    </row>
    <row r="382" spans="2:22" s="7" customFormat="1" ht="49.5" hidden="1" customHeight="1">
      <c r="B382" s="105" t="s">
        <v>178</v>
      </c>
      <c r="C382" s="107">
        <f t="shared" si="22"/>
        <v>7</v>
      </c>
      <c r="D382" s="116" t="s">
        <v>114</v>
      </c>
      <c r="E382" s="97"/>
      <c r="F382" s="97"/>
      <c r="G382" s="97"/>
      <c r="H382" s="150">
        <f t="shared" si="21"/>
        <v>0</v>
      </c>
      <c r="I382" s="151"/>
      <c r="J382" s="152"/>
      <c r="K382" s="153"/>
      <c r="L382" s="152"/>
      <c r="M382" s="154"/>
      <c r="N382" s="122"/>
      <c r="O382" s="122"/>
      <c r="P382" s="123"/>
      <c r="Q382" s="123"/>
      <c r="R382" s="10"/>
      <c r="S382" s="10"/>
      <c r="T382" s="11"/>
      <c r="V382" s="27"/>
    </row>
    <row r="383" spans="2:22" s="7" customFormat="1" ht="49.5" hidden="1" customHeight="1">
      <c r="B383" s="105" t="s">
        <v>178</v>
      </c>
      <c r="C383" s="107">
        <f t="shared" si="22"/>
        <v>8</v>
      </c>
      <c r="D383" s="116" t="s">
        <v>114</v>
      </c>
      <c r="E383" s="97"/>
      <c r="F383" s="97"/>
      <c r="G383" s="97"/>
      <c r="H383" s="150">
        <f t="shared" si="21"/>
        <v>0</v>
      </c>
      <c r="I383" s="151"/>
      <c r="J383" s="152"/>
      <c r="K383" s="153"/>
      <c r="L383" s="152"/>
      <c r="M383" s="154"/>
      <c r="N383" s="122"/>
      <c r="O383" s="122"/>
      <c r="P383" s="123"/>
      <c r="Q383" s="123"/>
      <c r="R383" s="12"/>
      <c r="S383" s="12"/>
      <c r="T383" s="13"/>
      <c r="V383" s="27"/>
    </row>
    <row r="384" spans="2:22" s="7" customFormat="1" ht="49.5" hidden="1" customHeight="1">
      <c r="B384" s="105" t="s">
        <v>178</v>
      </c>
      <c r="C384" s="107">
        <f t="shared" si="22"/>
        <v>9</v>
      </c>
      <c r="D384" s="116" t="s">
        <v>114</v>
      </c>
      <c r="E384" s="97"/>
      <c r="F384" s="97"/>
      <c r="G384" s="97"/>
      <c r="H384" s="150">
        <f t="shared" si="21"/>
        <v>0</v>
      </c>
      <c r="I384" s="151"/>
      <c r="J384" s="152"/>
      <c r="K384" s="153"/>
      <c r="L384" s="152"/>
      <c r="M384" s="154"/>
      <c r="N384" s="122"/>
      <c r="O384" s="122"/>
      <c r="P384" s="123"/>
      <c r="Q384" s="123"/>
      <c r="R384" s="12"/>
      <c r="S384" s="12"/>
      <c r="T384" s="13"/>
      <c r="V384" s="27"/>
    </row>
    <row r="385" spans="2:22" s="7" customFormat="1" ht="49.5" hidden="1" customHeight="1">
      <c r="B385" s="105" t="s">
        <v>178</v>
      </c>
      <c r="C385" s="107">
        <f t="shared" si="22"/>
        <v>10</v>
      </c>
      <c r="D385" s="116" t="s">
        <v>114</v>
      </c>
      <c r="E385" s="97"/>
      <c r="F385" s="97"/>
      <c r="G385" s="97"/>
      <c r="H385" s="150">
        <f t="shared" si="21"/>
        <v>0</v>
      </c>
      <c r="I385" s="151"/>
      <c r="J385" s="152"/>
      <c r="K385" s="153"/>
      <c r="L385" s="152"/>
      <c r="M385" s="154"/>
      <c r="N385" s="122"/>
      <c r="O385" s="122"/>
      <c r="P385" s="123"/>
      <c r="Q385" s="123"/>
      <c r="R385" s="12"/>
      <c r="S385" s="12"/>
      <c r="T385" s="13"/>
      <c r="V385" s="27"/>
    </row>
    <row r="386" spans="2:22" s="7" customFormat="1" ht="49.5" hidden="1" customHeight="1">
      <c r="B386" s="105" t="s">
        <v>178</v>
      </c>
      <c r="C386" s="107">
        <f t="shared" si="22"/>
        <v>11</v>
      </c>
      <c r="D386" s="116" t="s">
        <v>114</v>
      </c>
      <c r="E386" s="97"/>
      <c r="F386" s="97"/>
      <c r="G386" s="97"/>
      <c r="H386" s="150">
        <f t="shared" si="21"/>
        <v>0</v>
      </c>
      <c r="I386" s="151"/>
      <c r="J386" s="152"/>
      <c r="K386" s="153"/>
      <c r="L386" s="152"/>
      <c r="M386" s="154"/>
      <c r="N386" s="122"/>
      <c r="O386" s="122"/>
      <c r="P386" s="123"/>
      <c r="Q386" s="123"/>
      <c r="R386" s="12"/>
      <c r="S386" s="12"/>
      <c r="T386" s="13"/>
      <c r="V386" s="27"/>
    </row>
    <row r="387" spans="2:22" s="7" customFormat="1" ht="49.5" hidden="1" customHeight="1">
      <c r="B387" s="105" t="s">
        <v>178</v>
      </c>
      <c r="C387" s="107">
        <f t="shared" si="22"/>
        <v>12</v>
      </c>
      <c r="D387" s="116" t="s">
        <v>114</v>
      </c>
      <c r="E387" s="97"/>
      <c r="F387" s="97"/>
      <c r="G387" s="97"/>
      <c r="H387" s="150">
        <f t="shared" si="21"/>
        <v>0</v>
      </c>
      <c r="I387" s="151"/>
      <c r="J387" s="152"/>
      <c r="K387" s="153"/>
      <c r="L387" s="152"/>
      <c r="M387" s="154"/>
      <c r="N387" s="122"/>
      <c r="O387" s="122"/>
      <c r="P387" s="123"/>
      <c r="Q387" s="123"/>
      <c r="R387" s="10"/>
      <c r="S387" s="10"/>
      <c r="T387" s="11"/>
      <c r="V387" s="27"/>
    </row>
    <row r="388" spans="2:22" s="7" customFormat="1" ht="49.5" hidden="1" customHeight="1">
      <c r="B388" s="105" t="s">
        <v>178</v>
      </c>
      <c r="C388" s="107">
        <f t="shared" si="22"/>
        <v>13</v>
      </c>
      <c r="D388" s="116" t="s">
        <v>114</v>
      </c>
      <c r="E388" s="97"/>
      <c r="F388" s="97"/>
      <c r="G388" s="97"/>
      <c r="H388" s="150">
        <f t="shared" si="21"/>
        <v>0</v>
      </c>
      <c r="I388" s="151"/>
      <c r="J388" s="152"/>
      <c r="K388" s="153"/>
      <c r="L388" s="152"/>
      <c r="M388" s="154"/>
      <c r="N388" s="122"/>
      <c r="O388" s="122"/>
      <c r="P388" s="123"/>
      <c r="Q388" s="123"/>
      <c r="R388" s="12"/>
      <c r="S388" s="12"/>
      <c r="T388" s="13"/>
      <c r="V388" s="27"/>
    </row>
    <row r="389" spans="2:22" s="7" customFormat="1" ht="49.5" hidden="1" customHeight="1">
      <c r="B389" s="105" t="s">
        <v>178</v>
      </c>
      <c r="C389" s="107">
        <f t="shared" si="22"/>
        <v>14</v>
      </c>
      <c r="D389" s="116" t="s">
        <v>114</v>
      </c>
      <c r="E389" s="97"/>
      <c r="F389" s="97"/>
      <c r="G389" s="97"/>
      <c r="H389" s="150">
        <f t="shared" si="21"/>
        <v>0</v>
      </c>
      <c r="I389" s="151"/>
      <c r="J389" s="152"/>
      <c r="K389" s="153"/>
      <c r="L389" s="152"/>
      <c r="M389" s="154"/>
      <c r="N389" s="122"/>
      <c r="O389" s="122"/>
      <c r="P389" s="123"/>
      <c r="Q389" s="123"/>
      <c r="R389" s="12"/>
      <c r="S389" s="12"/>
      <c r="T389" s="13"/>
      <c r="V389" s="27"/>
    </row>
    <row r="390" spans="2:22" s="7" customFormat="1" ht="49.5" hidden="1" customHeight="1">
      <c r="B390" s="105" t="s">
        <v>178</v>
      </c>
      <c r="C390" s="107">
        <f t="shared" si="22"/>
        <v>15</v>
      </c>
      <c r="D390" s="116" t="s">
        <v>114</v>
      </c>
      <c r="E390" s="97"/>
      <c r="F390" s="97"/>
      <c r="G390" s="97"/>
      <c r="H390" s="150">
        <f t="shared" si="21"/>
        <v>0</v>
      </c>
      <c r="I390" s="151"/>
      <c r="J390" s="152"/>
      <c r="K390" s="153"/>
      <c r="L390" s="152"/>
      <c r="M390" s="154"/>
      <c r="N390" s="122"/>
      <c r="O390" s="122"/>
      <c r="P390" s="123"/>
      <c r="Q390" s="123"/>
      <c r="R390" s="12"/>
      <c r="S390" s="12"/>
      <c r="T390" s="13"/>
      <c r="V390" s="27"/>
    </row>
    <row r="391" spans="2:22" s="7" customFormat="1" ht="49.5" hidden="1" customHeight="1">
      <c r="B391" s="105" t="s">
        <v>178</v>
      </c>
      <c r="C391" s="107">
        <f t="shared" si="22"/>
        <v>16</v>
      </c>
      <c r="D391" s="116" t="s">
        <v>114</v>
      </c>
      <c r="E391" s="97"/>
      <c r="F391" s="97"/>
      <c r="G391" s="97"/>
      <c r="H391" s="150">
        <f t="shared" si="21"/>
        <v>0</v>
      </c>
      <c r="I391" s="151"/>
      <c r="J391" s="152"/>
      <c r="K391" s="153"/>
      <c r="L391" s="152"/>
      <c r="M391" s="154"/>
      <c r="N391" s="122"/>
      <c r="O391" s="122"/>
      <c r="P391" s="123"/>
      <c r="Q391" s="123"/>
      <c r="R391" s="12"/>
      <c r="S391" s="12"/>
      <c r="T391" s="13"/>
      <c r="V391" s="27"/>
    </row>
    <row r="392" spans="2:22" s="7" customFormat="1" ht="49.5" hidden="1" customHeight="1">
      <c r="B392" s="105" t="s">
        <v>178</v>
      </c>
      <c r="C392" s="107">
        <f t="shared" si="22"/>
        <v>17</v>
      </c>
      <c r="D392" s="116" t="s">
        <v>114</v>
      </c>
      <c r="E392" s="97"/>
      <c r="F392" s="97"/>
      <c r="G392" s="97"/>
      <c r="H392" s="150">
        <f t="shared" si="21"/>
        <v>0</v>
      </c>
      <c r="I392" s="151"/>
      <c r="J392" s="152"/>
      <c r="K392" s="153"/>
      <c r="L392" s="152"/>
      <c r="M392" s="154"/>
      <c r="N392" s="122"/>
      <c r="O392" s="122"/>
      <c r="P392" s="123"/>
      <c r="Q392" s="123"/>
      <c r="R392" s="10"/>
      <c r="S392" s="10"/>
      <c r="T392" s="11"/>
      <c r="V392" s="27"/>
    </row>
    <row r="393" spans="2:22" s="7" customFormat="1" ht="49.5" hidden="1" customHeight="1">
      <c r="B393" s="105" t="s">
        <v>178</v>
      </c>
      <c r="C393" s="107">
        <f t="shared" si="22"/>
        <v>18</v>
      </c>
      <c r="D393" s="116" t="s">
        <v>114</v>
      </c>
      <c r="E393" s="97"/>
      <c r="F393" s="97"/>
      <c r="G393" s="97"/>
      <c r="H393" s="150">
        <f t="shared" si="21"/>
        <v>0</v>
      </c>
      <c r="I393" s="151"/>
      <c r="J393" s="152"/>
      <c r="K393" s="153"/>
      <c r="L393" s="152"/>
      <c r="M393" s="154"/>
      <c r="N393" s="122"/>
      <c r="O393" s="122"/>
      <c r="P393" s="123"/>
      <c r="Q393" s="123"/>
      <c r="R393" s="12"/>
      <c r="S393" s="12"/>
      <c r="T393" s="13"/>
      <c r="V393" s="27"/>
    </row>
    <row r="394" spans="2:22" s="7" customFormat="1" ht="49.5" hidden="1" customHeight="1">
      <c r="B394" s="105" t="s">
        <v>178</v>
      </c>
      <c r="C394" s="107">
        <f t="shared" si="22"/>
        <v>19</v>
      </c>
      <c r="D394" s="116" t="s">
        <v>114</v>
      </c>
      <c r="E394" s="97"/>
      <c r="F394" s="97"/>
      <c r="G394" s="97"/>
      <c r="H394" s="150">
        <f t="shared" si="21"/>
        <v>0</v>
      </c>
      <c r="I394" s="151"/>
      <c r="J394" s="152"/>
      <c r="K394" s="153"/>
      <c r="L394" s="152"/>
      <c r="M394" s="154"/>
      <c r="N394" s="122"/>
      <c r="O394" s="122"/>
      <c r="P394" s="123"/>
      <c r="Q394" s="123"/>
      <c r="R394" s="12"/>
      <c r="S394" s="12"/>
      <c r="T394" s="13"/>
      <c r="V394" s="27"/>
    </row>
    <row r="395" spans="2:22" s="7" customFormat="1" ht="49.5" hidden="1" customHeight="1">
      <c r="B395" s="105" t="s">
        <v>178</v>
      </c>
      <c r="C395" s="107">
        <f t="shared" si="22"/>
        <v>20</v>
      </c>
      <c r="D395" s="116" t="s">
        <v>114</v>
      </c>
      <c r="E395" s="97"/>
      <c r="F395" s="97"/>
      <c r="G395" s="97"/>
      <c r="H395" s="150">
        <f t="shared" si="21"/>
        <v>0</v>
      </c>
      <c r="I395" s="151"/>
      <c r="J395" s="152"/>
      <c r="K395" s="153"/>
      <c r="L395" s="152"/>
      <c r="M395" s="154"/>
      <c r="N395" s="122"/>
      <c r="O395" s="122"/>
      <c r="P395" s="123"/>
      <c r="Q395" s="123"/>
      <c r="R395" s="12"/>
      <c r="S395" s="12"/>
      <c r="T395" s="13"/>
      <c r="V395" s="27"/>
    </row>
    <row r="396" spans="2:22" s="7" customFormat="1" ht="49.5" hidden="1" customHeight="1">
      <c r="B396" s="105" t="s">
        <v>178</v>
      </c>
      <c r="C396" s="107">
        <f t="shared" si="22"/>
        <v>21</v>
      </c>
      <c r="D396" s="116" t="s">
        <v>114</v>
      </c>
      <c r="E396" s="97"/>
      <c r="F396" s="97"/>
      <c r="G396" s="97"/>
      <c r="H396" s="150">
        <f t="shared" si="21"/>
        <v>0</v>
      </c>
      <c r="I396" s="151"/>
      <c r="J396" s="152"/>
      <c r="K396" s="153"/>
      <c r="L396" s="152"/>
      <c r="M396" s="154"/>
      <c r="N396" s="122"/>
      <c r="O396" s="122"/>
      <c r="P396" s="123"/>
      <c r="Q396" s="123"/>
      <c r="R396" s="12"/>
      <c r="S396" s="12"/>
      <c r="T396" s="13"/>
      <c r="V396" s="27"/>
    </row>
    <row r="397" spans="2:22" s="7" customFormat="1" ht="49.5" hidden="1" customHeight="1">
      <c r="B397" s="105" t="s">
        <v>178</v>
      </c>
      <c r="C397" s="107">
        <f t="shared" si="22"/>
        <v>22</v>
      </c>
      <c r="D397" s="116" t="s">
        <v>114</v>
      </c>
      <c r="E397" s="97"/>
      <c r="F397" s="97"/>
      <c r="G397" s="97"/>
      <c r="H397" s="150">
        <f t="shared" si="21"/>
        <v>0</v>
      </c>
      <c r="I397" s="151"/>
      <c r="J397" s="152"/>
      <c r="K397" s="153"/>
      <c r="L397" s="152"/>
      <c r="M397" s="154"/>
      <c r="N397" s="122"/>
      <c r="O397" s="122"/>
      <c r="P397" s="123"/>
      <c r="Q397" s="123"/>
      <c r="R397" s="10"/>
      <c r="S397" s="10"/>
      <c r="T397" s="11"/>
      <c r="V397" s="27"/>
    </row>
    <row r="398" spans="2:22" s="7" customFormat="1" ht="49.5" hidden="1" customHeight="1">
      <c r="B398" s="105" t="s">
        <v>178</v>
      </c>
      <c r="C398" s="107">
        <f t="shared" si="22"/>
        <v>23</v>
      </c>
      <c r="D398" s="116" t="s">
        <v>114</v>
      </c>
      <c r="E398" s="97"/>
      <c r="F398" s="97"/>
      <c r="G398" s="97"/>
      <c r="H398" s="150">
        <f t="shared" si="21"/>
        <v>0</v>
      </c>
      <c r="I398" s="151"/>
      <c r="J398" s="152"/>
      <c r="K398" s="153"/>
      <c r="L398" s="152"/>
      <c r="M398" s="154"/>
      <c r="N398" s="122"/>
      <c r="O398" s="122"/>
      <c r="P398" s="123"/>
      <c r="Q398" s="123"/>
      <c r="R398" s="12"/>
      <c r="S398" s="12"/>
      <c r="T398" s="13"/>
      <c r="V398" s="27"/>
    </row>
    <row r="399" spans="2:22" s="7" customFormat="1" ht="49.5" hidden="1" customHeight="1">
      <c r="B399" s="105" t="s">
        <v>178</v>
      </c>
      <c r="C399" s="107">
        <f t="shared" si="22"/>
        <v>24</v>
      </c>
      <c r="D399" s="116" t="s">
        <v>114</v>
      </c>
      <c r="E399" s="97"/>
      <c r="F399" s="97"/>
      <c r="G399" s="97"/>
      <c r="H399" s="150">
        <f t="shared" si="21"/>
        <v>0</v>
      </c>
      <c r="I399" s="151"/>
      <c r="J399" s="152"/>
      <c r="K399" s="153"/>
      <c r="L399" s="152"/>
      <c r="M399" s="154"/>
      <c r="N399" s="122"/>
      <c r="O399" s="122"/>
      <c r="P399" s="123"/>
      <c r="Q399" s="123"/>
      <c r="R399" s="12"/>
      <c r="S399" s="12"/>
      <c r="T399" s="13"/>
      <c r="V399" s="27"/>
    </row>
    <row r="400" spans="2:22" s="7" customFormat="1" ht="49.5" hidden="1" customHeight="1">
      <c r="B400" s="105" t="s">
        <v>178</v>
      </c>
      <c r="C400" s="107">
        <f t="shared" si="22"/>
        <v>25</v>
      </c>
      <c r="D400" s="116" t="s">
        <v>114</v>
      </c>
      <c r="E400" s="97"/>
      <c r="F400" s="97"/>
      <c r="G400" s="97"/>
      <c r="H400" s="150">
        <f t="shared" si="21"/>
        <v>0</v>
      </c>
      <c r="I400" s="151"/>
      <c r="J400" s="152"/>
      <c r="K400" s="153"/>
      <c r="L400" s="152"/>
      <c r="M400" s="154"/>
      <c r="N400" s="122"/>
      <c r="O400" s="122"/>
      <c r="P400" s="123"/>
      <c r="Q400" s="123"/>
      <c r="R400" s="12"/>
      <c r="S400" s="12"/>
      <c r="T400" s="13"/>
      <c r="V400" s="27"/>
    </row>
    <row r="401" spans="2:22" s="7" customFormat="1" ht="49.5" hidden="1" customHeight="1">
      <c r="B401" s="105" t="s">
        <v>178</v>
      </c>
      <c r="C401" s="107">
        <f t="shared" si="22"/>
        <v>26</v>
      </c>
      <c r="D401" s="116" t="s">
        <v>114</v>
      </c>
      <c r="E401" s="97"/>
      <c r="F401" s="97"/>
      <c r="G401" s="97"/>
      <c r="H401" s="150">
        <f t="shared" si="21"/>
        <v>0</v>
      </c>
      <c r="I401" s="151"/>
      <c r="J401" s="152"/>
      <c r="K401" s="153"/>
      <c r="L401" s="152"/>
      <c r="M401" s="154"/>
      <c r="N401" s="122"/>
      <c r="O401" s="122"/>
      <c r="P401" s="123"/>
      <c r="Q401" s="123"/>
      <c r="R401" s="12"/>
      <c r="S401" s="12"/>
      <c r="T401" s="13"/>
      <c r="V401" s="27"/>
    </row>
    <row r="402" spans="2:22" s="7" customFormat="1" ht="49.5" hidden="1" customHeight="1">
      <c r="B402" s="105" t="s">
        <v>178</v>
      </c>
      <c r="C402" s="107">
        <f t="shared" si="22"/>
        <v>27</v>
      </c>
      <c r="D402" s="116" t="s">
        <v>114</v>
      </c>
      <c r="E402" s="97"/>
      <c r="F402" s="97"/>
      <c r="G402" s="97"/>
      <c r="H402" s="150">
        <f t="shared" si="21"/>
        <v>0</v>
      </c>
      <c r="I402" s="151"/>
      <c r="J402" s="152"/>
      <c r="K402" s="153"/>
      <c r="L402" s="152"/>
      <c r="M402" s="154"/>
      <c r="N402" s="122"/>
      <c r="O402" s="122"/>
      <c r="P402" s="123"/>
      <c r="Q402" s="123"/>
      <c r="R402" s="12"/>
      <c r="S402" s="12"/>
      <c r="T402" s="13"/>
      <c r="V402" s="27"/>
    </row>
    <row r="403" spans="2:22" s="7" customFormat="1" ht="49.5" hidden="1" customHeight="1">
      <c r="B403" s="105" t="s">
        <v>178</v>
      </c>
      <c r="C403" s="107">
        <f t="shared" si="22"/>
        <v>28</v>
      </c>
      <c r="D403" s="116" t="s">
        <v>114</v>
      </c>
      <c r="E403" s="97"/>
      <c r="F403" s="97"/>
      <c r="G403" s="97"/>
      <c r="H403" s="150">
        <f t="shared" si="21"/>
        <v>0</v>
      </c>
      <c r="I403" s="151"/>
      <c r="J403" s="152"/>
      <c r="K403" s="153"/>
      <c r="L403" s="152"/>
      <c r="M403" s="154"/>
      <c r="N403" s="122"/>
      <c r="O403" s="122"/>
      <c r="P403" s="123"/>
      <c r="Q403" s="123"/>
      <c r="R403" s="12"/>
      <c r="S403" s="12"/>
      <c r="T403" s="13"/>
      <c r="V403" s="27"/>
    </row>
    <row r="404" spans="2:22" s="7" customFormat="1" ht="49.5" hidden="1" customHeight="1">
      <c r="B404" s="105" t="s">
        <v>178</v>
      </c>
      <c r="C404" s="107">
        <f t="shared" si="22"/>
        <v>29</v>
      </c>
      <c r="D404" s="116" t="s">
        <v>114</v>
      </c>
      <c r="E404" s="97"/>
      <c r="F404" s="97"/>
      <c r="G404" s="97"/>
      <c r="H404" s="150">
        <f t="shared" si="21"/>
        <v>0</v>
      </c>
      <c r="I404" s="151"/>
      <c r="J404" s="152"/>
      <c r="K404" s="153"/>
      <c r="L404" s="152"/>
      <c r="M404" s="154"/>
      <c r="N404" s="122"/>
      <c r="O404" s="122"/>
      <c r="P404" s="123"/>
      <c r="Q404" s="123"/>
      <c r="R404" s="10"/>
      <c r="S404" s="10"/>
      <c r="T404" s="11"/>
      <c r="V404" s="27"/>
    </row>
    <row r="405" spans="2:22" s="7" customFormat="1" ht="49.5" hidden="1" customHeight="1" thickBot="1">
      <c r="B405" s="106" t="s">
        <v>178</v>
      </c>
      <c r="C405" s="103">
        <f t="shared" si="22"/>
        <v>30</v>
      </c>
      <c r="D405" s="30" t="s">
        <v>114</v>
      </c>
      <c r="E405" s="99"/>
      <c r="F405" s="99"/>
      <c r="G405" s="99"/>
      <c r="H405" s="173">
        <f t="shared" si="21"/>
        <v>0</v>
      </c>
      <c r="I405" s="165"/>
      <c r="J405" s="166"/>
      <c r="K405" s="167"/>
      <c r="L405" s="166"/>
      <c r="M405" s="168"/>
      <c r="N405" s="128"/>
      <c r="O405" s="128"/>
      <c r="P405" s="129"/>
      <c r="Q405" s="129"/>
      <c r="R405" s="12"/>
      <c r="S405" s="12"/>
      <c r="T405" s="13"/>
      <c r="V405" s="27"/>
    </row>
    <row r="406" spans="2:22" s="7" customFormat="1" ht="49.5" customHeight="1" thickTop="1" thickBot="1">
      <c r="B406" s="17" t="s">
        <v>94</v>
      </c>
      <c r="C406" s="17"/>
      <c r="D406" s="117"/>
      <c r="E406" s="25"/>
      <c r="F406" s="25"/>
      <c r="G406" s="25"/>
      <c r="H406" s="169">
        <f>SUM(H376:H405)</f>
        <v>12000</v>
      </c>
      <c r="I406" s="170"/>
      <c r="J406" s="171"/>
      <c r="K406" s="171"/>
      <c r="L406" s="171"/>
      <c r="M406" s="171"/>
      <c r="N406" s="130"/>
      <c r="O406" s="130"/>
      <c r="P406" s="131"/>
      <c r="Q406" s="131"/>
      <c r="R406" s="8"/>
      <c r="S406" s="8"/>
      <c r="T406" s="9"/>
    </row>
    <row r="407" spans="2:22" s="7" customFormat="1" ht="49.5" customHeight="1" thickTop="1" thickBot="1">
      <c r="B407" s="101" t="s">
        <v>139</v>
      </c>
      <c r="C407" s="104">
        <v>1</v>
      </c>
      <c r="D407" s="29" t="s">
        <v>114</v>
      </c>
      <c r="E407" s="96" t="s">
        <v>12</v>
      </c>
      <c r="F407" s="96"/>
      <c r="G407" s="96"/>
      <c r="H407" s="172">
        <f t="shared" ref="H407:H436" si="23">IF(L407&lt;=0,I407*J407,I407*J407*L407)</f>
        <v>90000</v>
      </c>
      <c r="I407" s="145">
        <v>3000</v>
      </c>
      <c r="J407" s="146">
        <v>15</v>
      </c>
      <c r="K407" s="147" t="s">
        <v>131</v>
      </c>
      <c r="L407" s="148">
        <v>2</v>
      </c>
      <c r="M407" s="149" t="s">
        <v>109</v>
      </c>
      <c r="N407" s="120" t="s">
        <v>140</v>
      </c>
      <c r="O407" s="120" t="s">
        <v>192</v>
      </c>
      <c r="P407" s="121" t="s">
        <v>200</v>
      </c>
      <c r="Q407" s="121" t="s">
        <v>141</v>
      </c>
      <c r="R407" s="8"/>
      <c r="S407" s="8"/>
      <c r="T407" s="9"/>
      <c r="V407" s="27"/>
    </row>
    <row r="408" spans="2:22" s="7" customFormat="1" ht="49.5" hidden="1" customHeight="1">
      <c r="B408" s="105" t="s">
        <v>139</v>
      </c>
      <c r="C408" s="110">
        <f>C407+1</f>
        <v>2</v>
      </c>
      <c r="D408" s="118" t="s">
        <v>114</v>
      </c>
      <c r="E408" s="97"/>
      <c r="F408" s="97"/>
      <c r="G408" s="97"/>
      <c r="H408" s="174">
        <f t="shared" si="23"/>
        <v>0</v>
      </c>
      <c r="I408" s="151"/>
      <c r="J408" s="152"/>
      <c r="K408" s="153"/>
      <c r="L408" s="152"/>
      <c r="M408" s="154"/>
      <c r="N408" s="122"/>
      <c r="O408" s="122"/>
      <c r="P408" s="123"/>
      <c r="Q408" s="123"/>
      <c r="R408" s="10"/>
      <c r="S408" s="10"/>
      <c r="T408" s="11"/>
      <c r="V408" s="27"/>
    </row>
    <row r="409" spans="2:22" s="7" customFormat="1" ht="49.5" hidden="1" customHeight="1">
      <c r="B409" s="105" t="s">
        <v>139</v>
      </c>
      <c r="C409" s="110">
        <f t="shared" ref="C409:C436" si="24">C408+1</f>
        <v>3</v>
      </c>
      <c r="D409" s="118" t="s">
        <v>114</v>
      </c>
      <c r="E409" s="97"/>
      <c r="F409" s="97"/>
      <c r="G409" s="97"/>
      <c r="H409" s="174">
        <f t="shared" si="23"/>
        <v>0</v>
      </c>
      <c r="I409" s="151"/>
      <c r="J409" s="152"/>
      <c r="K409" s="153"/>
      <c r="L409" s="152"/>
      <c r="M409" s="154"/>
      <c r="N409" s="122"/>
      <c r="O409" s="122"/>
      <c r="P409" s="123"/>
      <c r="Q409" s="123"/>
      <c r="R409" s="12"/>
      <c r="S409" s="12"/>
      <c r="T409" s="13"/>
      <c r="V409" s="27"/>
    </row>
    <row r="410" spans="2:22" s="7" customFormat="1" ht="49.5" hidden="1" customHeight="1">
      <c r="B410" s="105" t="s">
        <v>139</v>
      </c>
      <c r="C410" s="110">
        <f t="shared" si="24"/>
        <v>4</v>
      </c>
      <c r="D410" s="118" t="s">
        <v>114</v>
      </c>
      <c r="E410" s="97"/>
      <c r="F410" s="97"/>
      <c r="G410" s="97"/>
      <c r="H410" s="174">
        <f t="shared" si="23"/>
        <v>0</v>
      </c>
      <c r="I410" s="151"/>
      <c r="J410" s="152"/>
      <c r="K410" s="153"/>
      <c r="L410" s="152"/>
      <c r="M410" s="154"/>
      <c r="N410" s="122"/>
      <c r="O410" s="122"/>
      <c r="P410" s="123"/>
      <c r="Q410" s="123"/>
      <c r="R410" s="12"/>
      <c r="S410" s="12"/>
      <c r="T410" s="13"/>
      <c r="V410" s="27"/>
    </row>
    <row r="411" spans="2:22" s="7" customFormat="1" ht="49.5" hidden="1" customHeight="1">
      <c r="B411" s="105" t="s">
        <v>139</v>
      </c>
      <c r="C411" s="110">
        <f t="shared" si="24"/>
        <v>5</v>
      </c>
      <c r="D411" s="118" t="s">
        <v>114</v>
      </c>
      <c r="E411" s="97"/>
      <c r="F411" s="97"/>
      <c r="G411" s="97"/>
      <c r="H411" s="174">
        <f t="shared" si="23"/>
        <v>0</v>
      </c>
      <c r="I411" s="151"/>
      <c r="J411" s="152"/>
      <c r="K411" s="153"/>
      <c r="L411" s="152"/>
      <c r="M411" s="154"/>
      <c r="N411" s="122"/>
      <c r="O411" s="122"/>
      <c r="P411" s="123"/>
      <c r="Q411" s="123"/>
      <c r="R411" s="12"/>
      <c r="S411" s="12"/>
      <c r="T411" s="13"/>
      <c r="V411" s="27"/>
    </row>
    <row r="412" spans="2:22" s="7" customFormat="1" ht="49.5" hidden="1" customHeight="1">
      <c r="B412" s="105" t="s">
        <v>139</v>
      </c>
      <c r="C412" s="110">
        <f t="shared" si="24"/>
        <v>6</v>
      </c>
      <c r="D412" s="118" t="s">
        <v>114</v>
      </c>
      <c r="E412" s="97"/>
      <c r="F412" s="97"/>
      <c r="G412" s="97"/>
      <c r="H412" s="174">
        <f t="shared" si="23"/>
        <v>0</v>
      </c>
      <c r="I412" s="151"/>
      <c r="J412" s="152"/>
      <c r="K412" s="153"/>
      <c r="L412" s="152"/>
      <c r="M412" s="154"/>
      <c r="N412" s="122"/>
      <c r="O412" s="122"/>
      <c r="P412" s="123"/>
      <c r="Q412" s="123"/>
      <c r="R412" s="12"/>
      <c r="S412" s="12"/>
      <c r="T412" s="13"/>
      <c r="V412" s="27"/>
    </row>
    <row r="413" spans="2:22" s="7" customFormat="1" ht="49.5" hidden="1" customHeight="1">
      <c r="B413" s="105" t="s">
        <v>139</v>
      </c>
      <c r="C413" s="110">
        <f t="shared" si="24"/>
        <v>7</v>
      </c>
      <c r="D413" s="118" t="s">
        <v>114</v>
      </c>
      <c r="E413" s="97"/>
      <c r="F413" s="97"/>
      <c r="G413" s="97"/>
      <c r="H413" s="174">
        <f t="shared" si="23"/>
        <v>0</v>
      </c>
      <c r="I413" s="151"/>
      <c r="J413" s="152"/>
      <c r="K413" s="153"/>
      <c r="L413" s="152"/>
      <c r="M413" s="154"/>
      <c r="N413" s="122"/>
      <c r="O413" s="122"/>
      <c r="P413" s="123"/>
      <c r="Q413" s="123"/>
      <c r="R413" s="10"/>
      <c r="S413" s="10"/>
      <c r="T413" s="11"/>
      <c r="V413" s="27"/>
    </row>
    <row r="414" spans="2:22" s="7" customFormat="1" ht="49.5" hidden="1" customHeight="1">
      <c r="B414" s="105" t="s">
        <v>139</v>
      </c>
      <c r="C414" s="110">
        <f t="shared" si="24"/>
        <v>8</v>
      </c>
      <c r="D414" s="118" t="s">
        <v>114</v>
      </c>
      <c r="E414" s="97"/>
      <c r="F414" s="97"/>
      <c r="G414" s="97"/>
      <c r="H414" s="174">
        <f t="shared" si="23"/>
        <v>0</v>
      </c>
      <c r="I414" s="151"/>
      <c r="J414" s="152"/>
      <c r="K414" s="153"/>
      <c r="L414" s="152"/>
      <c r="M414" s="154"/>
      <c r="N414" s="122"/>
      <c r="O414" s="122"/>
      <c r="P414" s="123"/>
      <c r="Q414" s="123"/>
      <c r="R414" s="12"/>
      <c r="S414" s="12"/>
      <c r="T414" s="13"/>
      <c r="V414" s="27"/>
    </row>
    <row r="415" spans="2:22" s="7" customFormat="1" ht="49.5" hidden="1" customHeight="1">
      <c r="B415" s="105" t="s">
        <v>139</v>
      </c>
      <c r="C415" s="110">
        <f t="shared" si="24"/>
        <v>9</v>
      </c>
      <c r="D415" s="118" t="s">
        <v>114</v>
      </c>
      <c r="E415" s="97"/>
      <c r="F415" s="97"/>
      <c r="G415" s="97"/>
      <c r="H415" s="174">
        <f t="shared" si="23"/>
        <v>0</v>
      </c>
      <c r="I415" s="151"/>
      <c r="J415" s="152"/>
      <c r="K415" s="153"/>
      <c r="L415" s="152"/>
      <c r="M415" s="154"/>
      <c r="N415" s="122"/>
      <c r="O415" s="122"/>
      <c r="P415" s="123"/>
      <c r="Q415" s="123"/>
      <c r="R415" s="12"/>
      <c r="S415" s="12"/>
      <c r="T415" s="13"/>
      <c r="V415" s="27"/>
    </row>
    <row r="416" spans="2:22" s="7" customFormat="1" ht="49.5" hidden="1" customHeight="1">
      <c r="B416" s="105" t="s">
        <v>139</v>
      </c>
      <c r="C416" s="110">
        <f t="shared" si="24"/>
        <v>10</v>
      </c>
      <c r="D416" s="118" t="s">
        <v>114</v>
      </c>
      <c r="E416" s="97"/>
      <c r="F416" s="97"/>
      <c r="G416" s="97"/>
      <c r="H416" s="174">
        <f t="shared" si="23"/>
        <v>0</v>
      </c>
      <c r="I416" s="151"/>
      <c r="J416" s="152"/>
      <c r="K416" s="153"/>
      <c r="L416" s="152"/>
      <c r="M416" s="154"/>
      <c r="N416" s="122"/>
      <c r="O416" s="122"/>
      <c r="P416" s="123"/>
      <c r="Q416" s="123"/>
      <c r="R416" s="12"/>
      <c r="S416" s="12"/>
      <c r="T416" s="13"/>
      <c r="V416" s="27"/>
    </row>
    <row r="417" spans="2:22" s="7" customFormat="1" ht="49.5" hidden="1" customHeight="1">
      <c r="B417" s="105" t="s">
        <v>139</v>
      </c>
      <c r="C417" s="110">
        <f t="shared" si="24"/>
        <v>11</v>
      </c>
      <c r="D417" s="118" t="s">
        <v>114</v>
      </c>
      <c r="E417" s="97"/>
      <c r="F417" s="97"/>
      <c r="G417" s="97"/>
      <c r="H417" s="174">
        <f t="shared" si="23"/>
        <v>0</v>
      </c>
      <c r="I417" s="151"/>
      <c r="J417" s="152"/>
      <c r="K417" s="153"/>
      <c r="L417" s="152"/>
      <c r="M417" s="154"/>
      <c r="N417" s="122"/>
      <c r="O417" s="122"/>
      <c r="P417" s="123"/>
      <c r="Q417" s="123"/>
      <c r="R417" s="12"/>
      <c r="S417" s="12"/>
      <c r="T417" s="13"/>
      <c r="V417" s="27"/>
    </row>
    <row r="418" spans="2:22" s="7" customFormat="1" ht="49.5" hidden="1" customHeight="1">
      <c r="B418" s="105" t="s">
        <v>139</v>
      </c>
      <c r="C418" s="110">
        <f t="shared" si="24"/>
        <v>12</v>
      </c>
      <c r="D418" s="118" t="s">
        <v>114</v>
      </c>
      <c r="E418" s="97"/>
      <c r="F418" s="97"/>
      <c r="G418" s="97"/>
      <c r="H418" s="174">
        <f t="shared" si="23"/>
        <v>0</v>
      </c>
      <c r="I418" s="151"/>
      <c r="J418" s="152"/>
      <c r="K418" s="153"/>
      <c r="L418" s="152"/>
      <c r="M418" s="154"/>
      <c r="N418" s="122"/>
      <c r="O418" s="122"/>
      <c r="P418" s="123"/>
      <c r="Q418" s="123"/>
      <c r="R418" s="10"/>
      <c r="S418" s="10"/>
      <c r="T418" s="11"/>
      <c r="V418" s="27"/>
    </row>
    <row r="419" spans="2:22" s="7" customFormat="1" ht="49.5" hidden="1" customHeight="1">
      <c r="B419" s="105" t="s">
        <v>139</v>
      </c>
      <c r="C419" s="110">
        <f t="shared" si="24"/>
        <v>13</v>
      </c>
      <c r="D419" s="118" t="s">
        <v>114</v>
      </c>
      <c r="E419" s="97"/>
      <c r="F419" s="97"/>
      <c r="G419" s="97"/>
      <c r="H419" s="174">
        <f t="shared" si="23"/>
        <v>0</v>
      </c>
      <c r="I419" s="151"/>
      <c r="J419" s="152"/>
      <c r="K419" s="153"/>
      <c r="L419" s="152"/>
      <c r="M419" s="154"/>
      <c r="N419" s="122"/>
      <c r="O419" s="122"/>
      <c r="P419" s="123"/>
      <c r="Q419" s="123"/>
      <c r="R419" s="12"/>
      <c r="S419" s="12"/>
      <c r="T419" s="13"/>
      <c r="V419" s="27"/>
    </row>
    <row r="420" spans="2:22" s="7" customFormat="1" ht="49.5" hidden="1" customHeight="1">
      <c r="B420" s="105" t="s">
        <v>139</v>
      </c>
      <c r="C420" s="110">
        <f t="shared" si="24"/>
        <v>14</v>
      </c>
      <c r="D420" s="118" t="s">
        <v>114</v>
      </c>
      <c r="E420" s="97"/>
      <c r="F420" s="97"/>
      <c r="G420" s="97"/>
      <c r="H420" s="174">
        <f t="shared" si="23"/>
        <v>0</v>
      </c>
      <c r="I420" s="151"/>
      <c r="J420" s="152"/>
      <c r="K420" s="153"/>
      <c r="L420" s="152"/>
      <c r="M420" s="154"/>
      <c r="N420" s="122"/>
      <c r="O420" s="122"/>
      <c r="P420" s="123"/>
      <c r="Q420" s="123"/>
      <c r="R420" s="12"/>
      <c r="S420" s="12"/>
      <c r="T420" s="13"/>
      <c r="V420" s="27"/>
    </row>
    <row r="421" spans="2:22" s="7" customFormat="1" ht="49.5" hidden="1" customHeight="1">
      <c r="B421" s="105" t="s">
        <v>139</v>
      </c>
      <c r="C421" s="110">
        <f t="shared" si="24"/>
        <v>15</v>
      </c>
      <c r="D421" s="118" t="s">
        <v>114</v>
      </c>
      <c r="E421" s="97"/>
      <c r="F421" s="97"/>
      <c r="G421" s="97"/>
      <c r="H421" s="174">
        <f t="shared" si="23"/>
        <v>0</v>
      </c>
      <c r="I421" s="151"/>
      <c r="J421" s="152"/>
      <c r="K421" s="153"/>
      <c r="L421" s="152"/>
      <c r="M421" s="154"/>
      <c r="N421" s="122"/>
      <c r="O421" s="122"/>
      <c r="P421" s="123"/>
      <c r="Q421" s="123"/>
      <c r="R421" s="12"/>
      <c r="S421" s="12"/>
      <c r="T421" s="13"/>
      <c r="V421" s="27"/>
    </row>
    <row r="422" spans="2:22" s="7" customFormat="1" ht="49.5" hidden="1" customHeight="1">
      <c r="B422" s="105" t="s">
        <v>139</v>
      </c>
      <c r="C422" s="110">
        <f t="shared" si="24"/>
        <v>16</v>
      </c>
      <c r="D422" s="118" t="s">
        <v>114</v>
      </c>
      <c r="E422" s="97"/>
      <c r="F422" s="97"/>
      <c r="G422" s="97"/>
      <c r="H422" s="174">
        <f t="shared" si="23"/>
        <v>0</v>
      </c>
      <c r="I422" s="151"/>
      <c r="J422" s="152"/>
      <c r="K422" s="153"/>
      <c r="L422" s="152"/>
      <c r="M422" s="154"/>
      <c r="N422" s="122"/>
      <c r="O422" s="122"/>
      <c r="P422" s="123"/>
      <c r="Q422" s="123"/>
      <c r="R422" s="12"/>
      <c r="S422" s="12"/>
      <c r="T422" s="13"/>
      <c r="V422" s="27"/>
    </row>
    <row r="423" spans="2:22" s="7" customFormat="1" ht="49.5" hidden="1" customHeight="1">
      <c r="B423" s="105" t="s">
        <v>139</v>
      </c>
      <c r="C423" s="110">
        <f t="shared" si="24"/>
        <v>17</v>
      </c>
      <c r="D423" s="118" t="s">
        <v>114</v>
      </c>
      <c r="E423" s="97"/>
      <c r="F423" s="97"/>
      <c r="G423" s="97"/>
      <c r="H423" s="174">
        <f t="shared" si="23"/>
        <v>0</v>
      </c>
      <c r="I423" s="151"/>
      <c r="J423" s="152"/>
      <c r="K423" s="153"/>
      <c r="L423" s="152"/>
      <c r="M423" s="154"/>
      <c r="N423" s="122"/>
      <c r="O423" s="122"/>
      <c r="P423" s="123"/>
      <c r="Q423" s="123"/>
      <c r="R423" s="10"/>
      <c r="S423" s="10"/>
      <c r="T423" s="11"/>
      <c r="V423" s="27"/>
    </row>
    <row r="424" spans="2:22" s="7" customFormat="1" ht="49.5" hidden="1" customHeight="1">
      <c r="B424" s="105" t="s">
        <v>139</v>
      </c>
      <c r="C424" s="110">
        <f t="shared" si="24"/>
        <v>18</v>
      </c>
      <c r="D424" s="118" t="s">
        <v>114</v>
      </c>
      <c r="E424" s="97"/>
      <c r="F424" s="97"/>
      <c r="G424" s="97"/>
      <c r="H424" s="174">
        <f t="shared" si="23"/>
        <v>0</v>
      </c>
      <c r="I424" s="151"/>
      <c r="J424" s="152"/>
      <c r="K424" s="153"/>
      <c r="L424" s="152"/>
      <c r="M424" s="154"/>
      <c r="N424" s="122"/>
      <c r="O424" s="122"/>
      <c r="P424" s="123"/>
      <c r="Q424" s="123"/>
      <c r="R424" s="12"/>
      <c r="S424" s="12"/>
      <c r="T424" s="13"/>
      <c r="V424" s="27"/>
    </row>
    <row r="425" spans="2:22" s="7" customFormat="1" ht="49.5" hidden="1" customHeight="1">
      <c r="B425" s="105" t="s">
        <v>139</v>
      </c>
      <c r="C425" s="110">
        <f t="shared" si="24"/>
        <v>19</v>
      </c>
      <c r="D425" s="118" t="s">
        <v>114</v>
      </c>
      <c r="E425" s="97"/>
      <c r="F425" s="97"/>
      <c r="G425" s="97"/>
      <c r="H425" s="174">
        <f t="shared" si="23"/>
        <v>0</v>
      </c>
      <c r="I425" s="151"/>
      <c r="J425" s="152"/>
      <c r="K425" s="153"/>
      <c r="L425" s="152"/>
      <c r="M425" s="154"/>
      <c r="N425" s="122"/>
      <c r="O425" s="122"/>
      <c r="P425" s="123"/>
      <c r="Q425" s="123"/>
      <c r="R425" s="12"/>
      <c r="S425" s="12"/>
      <c r="T425" s="13"/>
      <c r="V425" s="27"/>
    </row>
    <row r="426" spans="2:22" s="7" customFormat="1" ht="49.5" hidden="1" customHeight="1">
      <c r="B426" s="105" t="s">
        <v>139</v>
      </c>
      <c r="C426" s="110">
        <f t="shared" si="24"/>
        <v>20</v>
      </c>
      <c r="D426" s="118" t="s">
        <v>114</v>
      </c>
      <c r="E426" s="97"/>
      <c r="F426" s="97"/>
      <c r="G426" s="97"/>
      <c r="H426" s="174">
        <f t="shared" si="23"/>
        <v>0</v>
      </c>
      <c r="I426" s="151"/>
      <c r="J426" s="152"/>
      <c r="K426" s="153"/>
      <c r="L426" s="152"/>
      <c r="M426" s="154"/>
      <c r="N426" s="122"/>
      <c r="O426" s="122"/>
      <c r="P426" s="123"/>
      <c r="Q426" s="123"/>
      <c r="R426" s="12"/>
      <c r="S426" s="12"/>
      <c r="T426" s="13"/>
      <c r="V426" s="27"/>
    </row>
    <row r="427" spans="2:22" s="7" customFormat="1" ht="49.5" hidden="1" customHeight="1">
      <c r="B427" s="105" t="s">
        <v>139</v>
      </c>
      <c r="C427" s="110">
        <f t="shared" si="24"/>
        <v>21</v>
      </c>
      <c r="D427" s="118" t="s">
        <v>114</v>
      </c>
      <c r="E427" s="97"/>
      <c r="F427" s="97"/>
      <c r="G427" s="97"/>
      <c r="H427" s="174">
        <f t="shared" si="23"/>
        <v>0</v>
      </c>
      <c r="I427" s="151"/>
      <c r="J427" s="152"/>
      <c r="K427" s="153"/>
      <c r="L427" s="152"/>
      <c r="M427" s="154"/>
      <c r="N427" s="122"/>
      <c r="O427" s="122"/>
      <c r="P427" s="123"/>
      <c r="Q427" s="123"/>
      <c r="R427" s="12"/>
      <c r="S427" s="12"/>
      <c r="T427" s="13"/>
      <c r="V427" s="27"/>
    </row>
    <row r="428" spans="2:22" s="7" customFormat="1" ht="49.5" hidden="1" customHeight="1">
      <c r="B428" s="105" t="s">
        <v>139</v>
      </c>
      <c r="C428" s="110">
        <f t="shared" si="24"/>
        <v>22</v>
      </c>
      <c r="D428" s="118" t="s">
        <v>114</v>
      </c>
      <c r="E428" s="97"/>
      <c r="F428" s="97"/>
      <c r="G428" s="97"/>
      <c r="H428" s="174">
        <f t="shared" si="23"/>
        <v>0</v>
      </c>
      <c r="I428" s="151"/>
      <c r="J428" s="152"/>
      <c r="K428" s="153"/>
      <c r="L428" s="152"/>
      <c r="M428" s="154"/>
      <c r="N428" s="122"/>
      <c r="O428" s="122"/>
      <c r="P428" s="123"/>
      <c r="Q428" s="123"/>
      <c r="R428" s="10"/>
      <c r="S428" s="10"/>
      <c r="T428" s="11"/>
      <c r="V428" s="27"/>
    </row>
    <row r="429" spans="2:22" s="7" customFormat="1" ht="49.5" hidden="1" customHeight="1">
      <c r="B429" s="105" t="s">
        <v>139</v>
      </c>
      <c r="C429" s="110">
        <f t="shared" si="24"/>
        <v>23</v>
      </c>
      <c r="D429" s="118" t="s">
        <v>114</v>
      </c>
      <c r="E429" s="97"/>
      <c r="F429" s="97"/>
      <c r="G429" s="97"/>
      <c r="H429" s="174">
        <f t="shared" si="23"/>
        <v>0</v>
      </c>
      <c r="I429" s="151"/>
      <c r="J429" s="152"/>
      <c r="K429" s="153"/>
      <c r="L429" s="152"/>
      <c r="M429" s="154"/>
      <c r="N429" s="122"/>
      <c r="O429" s="122"/>
      <c r="P429" s="123"/>
      <c r="Q429" s="123"/>
      <c r="R429" s="12"/>
      <c r="S429" s="12"/>
      <c r="T429" s="13"/>
      <c r="V429" s="27"/>
    </row>
    <row r="430" spans="2:22" s="7" customFormat="1" ht="49.5" hidden="1" customHeight="1">
      <c r="B430" s="105" t="s">
        <v>139</v>
      </c>
      <c r="C430" s="110">
        <f t="shared" si="24"/>
        <v>24</v>
      </c>
      <c r="D430" s="118" t="s">
        <v>114</v>
      </c>
      <c r="E430" s="97"/>
      <c r="F430" s="97"/>
      <c r="G430" s="97"/>
      <c r="H430" s="174">
        <f t="shared" si="23"/>
        <v>0</v>
      </c>
      <c r="I430" s="151"/>
      <c r="J430" s="152"/>
      <c r="K430" s="153"/>
      <c r="L430" s="152"/>
      <c r="M430" s="154"/>
      <c r="N430" s="122"/>
      <c r="O430" s="122"/>
      <c r="P430" s="123"/>
      <c r="Q430" s="123"/>
      <c r="R430" s="12"/>
      <c r="S430" s="12"/>
      <c r="T430" s="13"/>
      <c r="V430" s="27"/>
    </row>
    <row r="431" spans="2:22" s="7" customFormat="1" ht="49.5" hidden="1" customHeight="1">
      <c r="B431" s="105" t="s">
        <v>139</v>
      </c>
      <c r="C431" s="110">
        <f t="shared" si="24"/>
        <v>25</v>
      </c>
      <c r="D431" s="118" t="s">
        <v>114</v>
      </c>
      <c r="E431" s="97"/>
      <c r="F431" s="97"/>
      <c r="G431" s="97"/>
      <c r="H431" s="174">
        <f t="shared" si="23"/>
        <v>0</v>
      </c>
      <c r="I431" s="151"/>
      <c r="J431" s="152"/>
      <c r="K431" s="153"/>
      <c r="L431" s="152"/>
      <c r="M431" s="154"/>
      <c r="N431" s="122"/>
      <c r="O431" s="122"/>
      <c r="P431" s="123"/>
      <c r="Q431" s="123"/>
      <c r="R431" s="12"/>
      <c r="S431" s="12"/>
      <c r="T431" s="13"/>
      <c r="V431" s="27"/>
    </row>
    <row r="432" spans="2:22" s="7" customFormat="1" ht="49.5" hidden="1" customHeight="1">
      <c r="B432" s="105" t="s">
        <v>139</v>
      </c>
      <c r="C432" s="110">
        <f t="shared" si="24"/>
        <v>26</v>
      </c>
      <c r="D432" s="118" t="s">
        <v>114</v>
      </c>
      <c r="E432" s="97"/>
      <c r="F432" s="97"/>
      <c r="G432" s="97"/>
      <c r="H432" s="174">
        <f t="shared" si="23"/>
        <v>0</v>
      </c>
      <c r="I432" s="151"/>
      <c r="J432" s="152"/>
      <c r="K432" s="153"/>
      <c r="L432" s="152"/>
      <c r="M432" s="154"/>
      <c r="N432" s="122"/>
      <c r="O432" s="122"/>
      <c r="P432" s="123"/>
      <c r="Q432" s="123"/>
      <c r="R432" s="12"/>
      <c r="S432" s="12"/>
      <c r="T432" s="13"/>
      <c r="V432" s="27"/>
    </row>
    <row r="433" spans="2:22" s="7" customFormat="1" ht="49.5" hidden="1" customHeight="1">
      <c r="B433" s="105" t="s">
        <v>139</v>
      </c>
      <c r="C433" s="110">
        <f t="shared" si="24"/>
        <v>27</v>
      </c>
      <c r="D433" s="118" t="s">
        <v>114</v>
      </c>
      <c r="E433" s="97"/>
      <c r="F433" s="97"/>
      <c r="G433" s="97"/>
      <c r="H433" s="174">
        <f t="shared" si="23"/>
        <v>0</v>
      </c>
      <c r="I433" s="151"/>
      <c r="J433" s="152"/>
      <c r="K433" s="153"/>
      <c r="L433" s="152"/>
      <c r="M433" s="154"/>
      <c r="N433" s="122"/>
      <c r="O433" s="122"/>
      <c r="P433" s="123"/>
      <c r="Q433" s="123"/>
      <c r="R433" s="12"/>
      <c r="S433" s="12"/>
      <c r="T433" s="13"/>
      <c r="V433" s="27"/>
    </row>
    <row r="434" spans="2:22" s="7" customFormat="1" ht="49.5" hidden="1" customHeight="1">
      <c r="B434" s="105" t="s">
        <v>139</v>
      </c>
      <c r="C434" s="110">
        <f t="shared" si="24"/>
        <v>28</v>
      </c>
      <c r="D434" s="118" t="s">
        <v>114</v>
      </c>
      <c r="E434" s="97"/>
      <c r="F434" s="97"/>
      <c r="G434" s="97"/>
      <c r="H434" s="174">
        <f t="shared" si="23"/>
        <v>0</v>
      </c>
      <c r="I434" s="151"/>
      <c r="J434" s="152"/>
      <c r="K434" s="153"/>
      <c r="L434" s="152"/>
      <c r="M434" s="154"/>
      <c r="N434" s="122"/>
      <c r="O434" s="122"/>
      <c r="P434" s="123"/>
      <c r="Q434" s="123"/>
      <c r="R434" s="12"/>
      <c r="S434" s="12"/>
      <c r="T434" s="13"/>
      <c r="V434" s="27"/>
    </row>
    <row r="435" spans="2:22" s="7" customFormat="1" ht="49.5" hidden="1" customHeight="1">
      <c r="B435" s="105" t="s">
        <v>139</v>
      </c>
      <c r="C435" s="110">
        <f t="shared" si="24"/>
        <v>29</v>
      </c>
      <c r="D435" s="118" t="s">
        <v>114</v>
      </c>
      <c r="E435" s="97"/>
      <c r="F435" s="97"/>
      <c r="G435" s="97"/>
      <c r="H435" s="174">
        <f t="shared" si="23"/>
        <v>0</v>
      </c>
      <c r="I435" s="151"/>
      <c r="J435" s="152"/>
      <c r="K435" s="153"/>
      <c r="L435" s="152"/>
      <c r="M435" s="154"/>
      <c r="N435" s="122"/>
      <c r="O435" s="122"/>
      <c r="P435" s="123"/>
      <c r="Q435" s="123"/>
      <c r="R435" s="10"/>
      <c r="S435" s="10"/>
      <c r="T435" s="11"/>
      <c r="V435" s="27"/>
    </row>
    <row r="436" spans="2:22" s="7" customFormat="1" ht="49.5" hidden="1" customHeight="1" thickBot="1">
      <c r="B436" s="106" t="s">
        <v>139</v>
      </c>
      <c r="C436" s="103">
        <f t="shared" si="24"/>
        <v>30</v>
      </c>
      <c r="D436" s="30" t="s">
        <v>114</v>
      </c>
      <c r="E436" s="99"/>
      <c r="F436" s="99"/>
      <c r="G436" s="99"/>
      <c r="H436" s="173">
        <f t="shared" si="23"/>
        <v>0</v>
      </c>
      <c r="I436" s="165"/>
      <c r="J436" s="166"/>
      <c r="K436" s="167"/>
      <c r="L436" s="166"/>
      <c r="M436" s="168"/>
      <c r="N436" s="128"/>
      <c r="O436" s="128"/>
      <c r="P436" s="129"/>
      <c r="Q436" s="129"/>
      <c r="R436" s="12"/>
      <c r="S436" s="12"/>
      <c r="T436" s="13"/>
      <c r="V436" s="27"/>
    </row>
    <row r="437" spans="2:22" s="7" customFormat="1" ht="49.5" customHeight="1" thickTop="1" thickBot="1">
      <c r="B437" s="17" t="s">
        <v>94</v>
      </c>
      <c r="C437" s="17"/>
      <c r="D437" s="117"/>
      <c r="E437" s="25"/>
      <c r="F437" s="25"/>
      <c r="G437" s="25"/>
      <c r="H437" s="169">
        <f>SUM(H407:H436)</f>
        <v>90000</v>
      </c>
      <c r="I437" s="170"/>
      <c r="J437" s="171"/>
      <c r="K437" s="171"/>
      <c r="L437" s="171"/>
      <c r="M437" s="171"/>
      <c r="N437" s="130"/>
      <c r="O437" s="130"/>
      <c r="P437" s="131"/>
      <c r="Q437" s="131"/>
      <c r="R437" s="8"/>
      <c r="S437" s="8"/>
      <c r="T437" s="9"/>
    </row>
    <row r="438" spans="2:22" s="7" customFormat="1" ht="49.5" customHeight="1" thickTop="1">
      <c r="B438" s="101" t="s">
        <v>142</v>
      </c>
      <c r="C438" s="104">
        <v>1</v>
      </c>
      <c r="D438" s="29" t="s">
        <v>114</v>
      </c>
      <c r="E438" s="96"/>
      <c r="F438" s="96"/>
      <c r="G438" s="96" t="s">
        <v>12</v>
      </c>
      <c r="H438" s="172">
        <f t="shared" ref="H438:H467" si="25">IF(L438&lt;=0,I438*J438,I438*J438*L438)</f>
        <v>1500000</v>
      </c>
      <c r="I438" s="145">
        <v>500000</v>
      </c>
      <c r="J438" s="146">
        <v>3</v>
      </c>
      <c r="K438" s="147" t="s">
        <v>122</v>
      </c>
      <c r="L438" s="148"/>
      <c r="M438" s="149"/>
      <c r="N438" s="120" t="s">
        <v>143</v>
      </c>
      <c r="O438" s="120" t="s">
        <v>201</v>
      </c>
      <c r="P438" s="121" t="s">
        <v>207</v>
      </c>
      <c r="Q438" s="121" t="s">
        <v>144</v>
      </c>
      <c r="R438" s="8"/>
      <c r="S438" s="8"/>
      <c r="T438" s="9"/>
      <c r="V438" s="27"/>
    </row>
    <row r="439" spans="2:22" s="7" customFormat="1" ht="49.5" customHeight="1">
      <c r="B439" s="105" t="s">
        <v>142</v>
      </c>
      <c r="C439" s="107">
        <f>C438+1</f>
        <v>2</v>
      </c>
      <c r="D439" s="116" t="s">
        <v>114</v>
      </c>
      <c r="E439" s="97"/>
      <c r="F439" s="97" t="s">
        <v>12</v>
      </c>
      <c r="G439" s="97"/>
      <c r="H439" s="150">
        <f t="shared" si="25"/>
        <v>100000</v>
      </c>
      <c r="I439" s="151">
        <v>100000</v>
      </c>
      <c r="J439" s="152">
        <v>1</v>
      </c>
      <c r="K439" s="153" t="s">
        <v>145</v>
      </c>
      <c r="L439" s="152">
        <v>1</v>
      </c>
      <c r="M439" s="154" t="s">
        <v>109</v>
      </c>
      <c r="N439" s="122" t="s">
        <v>146</v>
      </c>
      <c r="O439" s="122" t="s">
        <v>189</v>
      </c>
      <c r="P439" s="123" t="s">
        <v>203</v>
      </c>
      <c r="Q439" s="123" t="s">
        <v>144</v>
      </c>
      <c r="R439" s="10"/>
      <c r="S439" s="10"/>
      <c r="T439" s="11"/>
      <c r="V439" s="27"/>
    </row>
    <row r="440" spans="2:22" s="7" customFormat="1" ht="49.5" customHeight="1">
      <c r="B440" s="105" t="s">
        <v>142</v>
      </c>
      <c r="C440" s="107">
        <f t="shared" ref="C440:C467" si="26">C439+1</f>
        <v>3</v>
      </c>
      <c r="D440" s="116" t="s">
        <v>114</v>
      </c>
      <c r="E440" s="97"/>
      <c r="F440" s="97" t="s">
        <v>12</v>
      </c>
      <c r="G440" s="97"/>
      <c r="H440" s="150">
        <f t="shared" si="25"/>
        <v>27500</v>
      </c>
      <c r="I440" s="151">
        <v>55</v>
      </c>
      <c r="J440" s="152">
        <v>500</v>
      </c>
      <c r="K440" s="153" t="s">
        <v>147</v>
      </c>
      <c r="L440" s="152">
        <v>1</v>
      </c>
      <c r="M440" s="154" t="s">
        <v>109</v>
      </c>
      <c r="N440" s="122" t="s">
        <v>148</v>
      </c>
      <c r="O440" s="122" t="s">
        <v>189</v>
      </c>
      <c r="P440" s="123" t="s">
        <v>203</v>
      </c>
      <c r="Q440" s="123" t="s">
        <v>144</v>
      </c>
      <c r="R440" s="12"/>
      <c r="S440" s="12"/>
      <c r="T440" s="13"/>
      <c r="V440" s="27"/>
    </row>
    <row r="441" spans="2:22" s="7" customFormat="1" ht="49.5" customHeight="1" thickBot="1">
      <c r="B441" s="105" t="s">
        <v>142</v>
      </c>
      <c r="C441" s="107">
        <f t="shared" si="26"/>
        <v>4</v>
      </c>
      <c r="D441" s="116" t="s">
        <v>114</v>
      </c>
      <c r="E441" s="97"/>
      <c r="F441" s="97" t="s">
        <v>12</v>
      </c>
      <c r="G441" s="97"/>
      <c r="H441" s="150">
        <f t="shared" si="25"/>
        <v>60000</v>
      </c>
      <c r="I441" s="151">
        <v>200</v>
      </c>
      <c r="J441" s="152">
        <v>300</v>
      </c>
      <c r="K441" s="153" t="s">
        <v>149</v>
      </c>
      <c r="L441" s="152">
        <v>1</v>
      </c>
      <c r="M441" s="154" t="s">
        <v>109</v>
      </c>
      <c r="N441" s="122" t="s">
        <v>150</v>
      </c>
      <c r="O441" s="122" t="s">
        <v>189</v>
      </c>
      <c r="P441" s="123" t="s">
        <v>203</v>
      </c>
      <c r="Q441" s="123" t="s">
        <v>144</v>
      </c>
      <c r="R441" s="12"/>
      <c r="S441" s="12"/>
      <c r="T441" s="13"/>
      <c r="V441" s="27"/>
    </row>
    <row r="442" spans="2:22" s="7" customFormat="1" ht="49.5" hidden="1" customHeight="1">
      <c r="B442" s="105" t="s">
        <v>142</v>
      </c>
      <c r="C442" s="107">
        <f t="shared" si="26"/>
        <v>5</v>
      </c>
      <c r="D442" s="116" t="s">
        <v>114</v>
      </c>
      <c r="E442" s="97"/>
      <c r="F442" s="97"/>
      <c r="G442" s="97"/>
      <c r="H442" s="150">
        <f t="shared" si="25"/>
        <v>0</v>
      </c>
      <c r="I442" s="151"/>
      <c r="J442" s="152"/>
      <c r="K442" s="153"/>
      <c r="L442" s="152"/>
      <c r="M442" s="154"/>
      <c r="N442" s="122"/>
      <c r="O442" s="122"/>
      <c r="P442" s="123"/>
      <c r="Q442" s="123"/>
      <c r="R442" s="12"/>
      <c r="S442" s="12"/>
      <c r="T442" s="13"/>
      <c r="V442" s="27"/>
    </row>
    <row r="443" spans="2:22" s="7" customFormat="1" ht="49.5" hidden="1" customHeight="1">
      <c r="B443" s="105" t="s">
        <v>142</v>
      </c>
      <c r="C443" s="107">
        <f t="shared" si="26"/>
        <v>6</v>
      </c>
      <c r="D443" s="116" t="s">
        <v>114</v>
      </c>
      <c r="E443" s="97"/>
      <c r="F443" s="97"/>
      <c r="G443" s="97"/>
      <c r="H443" s="150">
        <f t="shared" si="25"/>
        <v>0</v>
      </c>
      <c r="I443" s="151"/>
      <c r="J443" s="152"/>
      <c r="K443" s="153"/>
      <c r="L443" s="152"/>
      <c r="M443" s="154"/>
      <c r="N443" s="122"/>
      <c r="O443" s="122"/>
      <c r="P443" s="123"/>
      <c r="Q443" s="123"/>
      <c r="R443" s="12"/>
      <c r="S443" s="12"/>
      <c r="T443" s="13"/>
      <c r="V443" s="27"/>
    </row>
    <row r="444" spans="2:22" s="7" customFormat="1" ht="49.5" hidden="1" customHeight="1">
      <c r="B444" s="105" t="s">
        <v>142</v>
      </c>
      <c r="C444" s="107">
        <f t="shared" si="26"/>
        <v>7</v>
      </c>
      <c r="D444" s="116" t="s">
        <v>114</v>
      </c>
      <c r="E444" s="97"/>
      <c r="F444" s="97"/>
      <c r="G444" s="97"/>
      <c r="H444" s="150">
        <f t="shared" si="25"/>
        <v>0</v>
      </c>
      <c r="I444" s="151"/>
      <c r="J444" s="152"/>
      <c r="K444" s="153"/>
      <c r="L444" s="152"/>
      <c r="M444" s="154"/>
      <c r="N444" s="122"/>
      <c r="O444" s="122"/>
      <c r="P444" s="123"/>
      <c r="Q444" s="123"/>
      <c r="R444" s="10"/>
      <c r="S444" s="10"/>
      <c r="T444" s="11"/>
      <c r="V444" s="27"/>
    </row>
    <row r="445" spans="2:22" s="7" customFormat="1" ht="49.5" hidden="1" customHeight="1">
      <c r="B445" s="105" t="s">
        <v>142</v>
      </c>
      <c r="C445" s="107">
        <f t="shared" si="26"/>
        <v>8</v>
      </c>
      <c r="D445" s="116" t="s">
        <v>114</v>
      </c>
      <c r="E445" s="97"/>
      <c r="F445" s="97"/>
      <c r="G445" s="97"/>
      <c r="H445" s="150">
        <f t="shared" si="25"/>
        <v>0</v>
      </c>
      <c r="I445" s="151"/>
      <c r="J445" s="152"/>
      <c r="K445" s="153"/>
      <c r="L445" s="152"/>
      <c r="M445" s="154"/>
      <c r="N445" s="122"/>
      <c r="O445" s="122"/>
      <c r="P445" s="123"/>
      <c r="Q445" s="123"/>
      <c r="R445" s="12"/>
      <c r="S445" s="12"/>
      <c r="T445" s="13"/>
      <c r="V445" s="27"/>
    </row>
    <row r="446" spans="2:22" s="7" customFormat="1" ht="49.5" hidden="1" customHeight="1">
      <c r="B446" s="105" t="s">
        <v>142</v>
      </c>
      <c r="C446" s="107">
        <f t="shared" si="26"/>
        <v>9</v>
      </c>
      <c r="D446" s="116" t="s">
        <v>114</v>
      </c>
      <c r="E446" s="97"/>
      <c r="F446" s="97"/>
      <c r="G446" s="97"/>
      <c r="H446" s="150">
        <f t="shared" si="25"/>
        <v>0</v>
      </c>
      <c r="I446" s="151"/>
      <c r="J446" s="152"/>
      <c r="K446" s="153"/>
      <c r="L446" s="152"/>
      <c r="M446" s="154"/>
      <c r="N446" s="122"/>
      <c r="O446" s="122"/>
      <c r="P446" s="123"/>
      <c r="Q446" s="123"/>
      <c r="R446" s="12"/>
      <c r="S446" s="12"/>
      <c r="T446" s="13"/>
      <c r="V446" s="27"/>
    </row>
    <row r="447" spans="2:22" s="7" customFormat="1" ht="49.5" hidden="1" customHeight="1">
      <c r="B447" s="105" t="s">
        <v>142</v>
      </c>
      <c r="C447" s="107">
        <f t="shared" si="26"/>
        <v>10</v>
      </c>
      <c r="D447" s="116" t="s">
        <v>114</v>
      </c>
      <c r="E447" s="97"/>
      <c r="F447" s="97"/>
      <c r="G447" s="97"/>
      <c r="H447" s="150">
        <f t="shared" si="25"/>
        <v>0</v>
      </c>
      <c r="I447" s="151"/>
      <c r="J447" s="152"/>
      <c r="K447" s="153"/>
      <c r="L447" s="152"/>
      <c r="M447" s="154"/>
      <c r="N447" s="122"/>
      <c r="O447" s="122"/>
      <c r="P447" s="123"/>
      <c r="Q447" s="123"/>
      <c r="R447" s="12"/>
      <c r="S447" s="12"/>
      <c r="T447" s="13"/>
      <c r="V447" s="27"/>
    </row>
    <row r="448" spans="2:22" s="7" customFormat="1" ht="49.5" hidden="1" customHeight="1">
      <c r="B448" s="105" t="s">
        <v>142</v>
      </c>
      <c r="C448" s="107">
        <f t="shared" si="26"/>
        <v>11</v>
      </c>
      <c r="D448" s="116" t="s">
        <v>114</v>
      </c>
      <c r="E448" s="97"/>
      <c r="F448" s="97"/>
      <c r="G448" s="97"/>
      <c r="H448" s="150">
        <f t="shared" si="25"/>
        <v>0</v>
      </c>
      <c r="I448" s="151"/>
      <c r="J448" s="152"/>
      <c r="K448" s="153"/>
      <c r="L448" s="152"/>
      <c r="M448" s="154"/>
      <c r="N448" s="122"/>
      <c r="O448" s="122"/>
      <c r="P448" s="123"/>
      <c r="Q448" s="123"/>
      <c r="R448" s="12"/>
      <c r="S448" s="12"/>
      <c r="T448" s="13"/>
      <c r="V448" s="27"/>
    </row>
    <row r="449" spans="2:22" s="7" customFormat="1" ht="49.5" hidden="1" customHeight="1">
      <c r="B449" s="105" t="s">
        <v>142</v>
      </c>
      <c r="C449" s="107">
        <f t="shared" si="26"/>
        <v>12</v>
      </c>
      <c r="D449" s="116" t="s">
        <v>114</v>
      </c>
      <c r="E449" s="97"/>
      <c r="F449" s="97"/>
      <c r="G449" s="97"/>
      <c r="H449" s="150">
        <f t="shared" si="25"/>
        <v>0</v>
      </c>
      <c r="I449" s="151"/>
      <c r="J449" s="152"/>
      <c r="K449" s="153"/>
      <c r="L449" s="152"/>
      <c r="M449" s="154"/>
      <c r="N449" s="122"/>
      <c r="O449" s="122"/>
      <c r="P449" s="123"/>
      <c r="Q449" s="123"/>
      <c r="R449" s="10"/>
      <c r="S449" s="10"/>
      <c r="T449" s="11"/>
      <c r="V449" s="27"/>
    </row>
    <row r="450" spans="2:22" s="7" customFormat="1" ht="49.5" hidden="1" customHeight="1">
      <c r="B450" s="105" t="s">
        <v>142</v>
      </c>
      <c r="C450" s="107">
        <f t="shared" si="26"/>
        <v>13</v>
      </c>
      <c r="D450" s="116" t="s">
        <v>114</v>
      </c>
      <c r="E450" s="97"/>
      <c r="F450" s="97"/>
      <c r="G450" s="97"/>
      <c r="H450" s="150">
        <f t="shared" si="25"/>
        <v>0</v>
      </c>
      <c r="I450" s="151"/>
      <c r="J450" s="152"/>
      <c r="K450" s="153"/>
      <c r="L450" s="152"/>
      <c r="M450" s="154"/>
      <c r="N450" s="122"/>
      <c r="O450" s="122"/>
      <c r="P450" s="123"/>
      <c r="Q450" s="123"/>
      <c r="R450" s="12"/>
      <c r="S450" s="12"/>
      <c r="T450" s="13"/>
      <c r="V450" s="27"/>
    </row>
    <row r="451" spans="2:22" s="7" customFormat="1" ht="49.5" hidden="1" customHeight="1">
      <c r="B451" s="105" t="s">
        <v>142</v>
      </c>
      <c r="C451" s="107">
        <f t="shared" si="26"/>
        <v>14</v>
      </c>
      <c r="D451" s="116" t="s">
        <v>114</v>
      </c>
      <c r="E451" s="97"/>
      <c r="F451" s="97"/>
      <c r="G451" s="97"/>
      <c r="H451" s="150">
        <f t="shared" si="25"/>
        <v>0</v>
      </c>
      <c r="I451" s="151"/>
      <c r="J451" s="152"/>
      <c r="K451" s="153"/>
      <c r="L451" s="152"/>
      <c r="M451" s="154"/>
      <c r="N451" s="122"/>
      <c r="O451" s="122"/>
      <c r="P451" s="123"/>
      <c r="Q451" s="123"/>
      <c r="R451" s="12"/>
      <c r="S451" s="12"/>
      <c r="T451" s="13"/>
      <c r="V451" s="27"/>
    </row>
    <row r="452" spans="2:22" s="7" customFormat="1" ht="49.5" hidden="1" customHeight="1">
      <c r="B452" s="105" t="s">
        <v>142</v>
      </c>
      <c r="C452" s="107">
        <f t="shared" si="26"/>
        <v>15</v>
      </c>
      <c r="D452" s="116" t="s">
        <v>114</v>
      </c>
      <c r="E452" s="97"/>
      <c r="F452" s="97"/>
      <c r="G452" s="97"/>
      <c r="H452" s="150">
        <f t="shared" si="25"/>
        <v>0</v>
      </c>
      <c r="I452" s="151"/>
      <c r="J452" s="152"/>
      <c r="K452" s="153"/>
      <c r="L452" s="152"/>
      <c r="M452" s="154"/>
      <c r="N452" s="122"/>
      <c r="O452" s="122"/>
      <c r="P452" s="123"/>
      <c r="Q452" s="123"/>
      <c r="R452" s="12"/>
      <c r="S452" s="12"/>
      <c r="T452" s="13"/>
      <c r="V452" s="27"/>
    </row>
    <row r="453" spans="2:22" s="7" customFormat="1" ht="49.5" hidden="1" customHeight="1">
      <c r="B453" s="105" t="s">
        <v>142</v>
      </c>
      <c r="C453" s="107">
        <f t="shared" si="26"/>
        <v>16</v>
      </c>
      <c r="D453" s="116" t="s">
        <v>114</v>
      </c>
      <c r="E453" s="97"/>
      <c r="F453" s="97"/>
      <c r="G453" s="97"/>
      <c r="H453" s="150">
        <f t="shared" si="25"/>
        <v>0</v>
      </c>
      <c r="I453" s="151"/>
      <c r="J453" s="152"/>
      <c r="K453" s="153"/>
      <c r="L453" s="152"/>
      <c r="M453" s="154"/>
      <c r="N453" s="122"/>
      <c r="O453" s="122"/>
      <c r="P453" s="123"/>
      <c r="Q453" s="123"/>
      <c r="R453" s="12"/>
      <c r="S453" s="12"/>
      <c r="T453" s="13"/>
      <c r="V453" s="27"/>
    </row>
    <row r="454" spans="2:22" s="7" customFormat="1" ht="49.5" hidden="1" customHeight="1">
      <c r="B454" s="105" t="s">
        <v>142</v>
      </c>
      <c r="C454" s="107">
        <f t="shared" si="26"/>
        <v>17</v>
      </c>
      <c r="D454" s="116" t="s">
        <v>114</v>
      </c>
      <c r="E454" s="97"/>
      <c r="F454" s="97"/>
      <c r="G454" s="97"/>
      <c r="H454" s="150">
        <f t="shared" si="25"/>
        <v>0</v>
      </c>
      <c r="I454" s="151"/>
      <c r="J454" s="152"/>
      <c r="K454" s="153"/>
      <c r="L454" s="152"/>
      <c r="M454" s="154"/>
      <c r="N454" s="122"/>
      <c r="O454" s="122"/>
      <c r="P454" s="123"/>
      <c r="Q454" s="123"/>
      <c r="R454" s="10"/>
      <c r="S454" s="10"/>
      <c r="T454" s="11"/>
      <c r="V454" s="27"/>
    </row>
    <row r="455" spans="2:22" s="7" customFormat="1" ht="49.5" hidden="1" customHeight="1">
      <c r="B455" s="105" t="s">
        <v>142</v>
      </c>
      <c r="C455" s="107">
        <f t="shared" si="26"/>
        <v>18</v>
      </c>
      <c r="D455" s="116" t="s">
        <v>114</v>
      </c>
      <c r="E455" s="97"/>
      <c r="F455" s="97"/>
      <c r="G455" s="97"/>
      <c r="H455" s="150">
        <f t="shared" si="25"/>
        <v>0</v>
      </c>
      <c r="I455" s="151"/>
      <c r="J455" s="152"/>
      <c r="K455" s="153"/>
      <c r="L455" s="152"/>
      <c r="M455" s="154"/>
      <c r="N455" s="122"/>
      <c r="O455" s="122"/>
      <c r="P455" s="123"/>
      <c r="Q455" s="123"/>
      <c r="R455" s="12"/>
      <c r="S455" s="12"/>
      <c r="T455" s="13"/>
      <c r="V455" s="27"/>
    </row>
    <row r="456" spans="2:22" s="7" customFormat="1" ht="49.5" hidden="1" customHeight="1">
      <c r="B456" s="105" t="s">
        <v>142</v>
      </c>
      <c r="C456" s="107">
        <f t="shared" si="26"/>
        <v>19</v>
      </c>
      <c r="D456" s="116" t="s">
        <v>114</v>
      </c>
      <c r="E456" s="97"/>
      <c r="F456" s="97"/>
      <c r="G456" s="97"/>
      <c r="H456" s="150">
        <f t="shared" si="25"/>
        <v>0</v>
      </c>
      <c r="I456" s="151"/>
      <c r="J456" s="152"/>
      <c r="K456" s="153"/>
      <c r="L456" s="152"/>
      <c r="M456" s="154"/>
      <c r="N456" s="122"/>
      <c r="O456" s="122"/>
      <c r="P456" s="123"/>
      <c r="Q456" s="123"/>
      <c r="R456" s="12"/>
      <c r="S456" s="12"/>
      <c r="T456" s="13"/>
      <c r="V456" s="27"/>
    </row>
    <row r="457" spans="2:22" s="7" customFormat="1" ht="49.5" hidden="1" customHeight="1">
      <c r="B457" s="105" t="s">
        <v>142</v>
      </c>
      <c r="C457" s="107">
        <f t="shared" si="26"/>
        <v>20</v>
      </c>
      <c r="D457" s="116" t="s">
        <v>114</v>
      </c>
      <c r="E457" s="97"/>
      <c r="F457" s="97"/>
      <c r="G457" s="97"/>
      <c r="H457" s="150">
        <f t="shared" si="25"/>
        <v>0</v>
      </c>
      <c r="I457" s="151"/>
      <c r="J457" s="152"/>
      <c r="K457" s="153"/>
      <c r="L457" s="152"/>
      <c r="M457" s="154"/>
      <c r="N457" s="122"/>
      <c r="O457" s="122"/>
      <c r="P457" s="123"/>
      <c r="Q457" s="123"/>
      <c r="R457" s="12"/>
      <c r="S457" s="12"/>
      <c r="T457" s="13"/>
      <c r="V457" s="27"/>
    </row>
    <row r="458" spans="2:22" s="7" customFormat="1" ht="49.5" hidden="1" customHeight="1">
      <c r="B458" s="105" t="s">
        <v>142</v>
      </c>
      <c r="C458" s="107">
        <f t="shared" si="26"/>
        <v>21</v>
      </c>
      <c r="D458" s="116" t="s">
        <v>114</v>
      </c>
      <c r="E458" s="97"/>
      <c r="F458" s="97"/>
      <c r="G458" s="97"/>
      <c r="H458" s="150">
        <f t="shared" si="25"/>
        <v>0</v>
      </c>
      <c r="I458" s="151"/>
      <c r="J458" s="152"/>
      <c r="K458" s="153"/>
      <c r="L458" s="152"/>
      <c r="M458" s="154"/>
      <c r="N458" s="122"/>
      <c r="O458" s="122"/>
      <c r="P458" s="123"/>
      <c r="Q458" s="123"/>
      <c r="R458" s="12"/>
      <c r="S458" s="12"/>
      <c r="T458" s="13"/>
      <c r="V458" s="27"/>
    </row>
    <row r="459" spans="2:22" s="7" customFormat="1" ht="49.5" hidden="1" customHeight="1">
      <c r="B459" s="105" t="s">
        <v>142</v>
      </c>
      <c r="C459" s="107">
        <f t="shared" si="26"/>
        <v>22</v>
      </c>
      <c r="D459" s="116" t="s">
        <v>114</v>
      </c>
      <c r="E459" s="97"/>
      <c r="F459" s="97"/>
      <c r="G459" s="97"/>
      <c r="H459" s="150">
        <f t="shared" si="25"/>
        <v>0</v>
      </c>
      <c r="I459" s="151"/>
      <c r="J459" s="152"/>
      <c r="K459" s="153"/>
      <c r="L459" s="152"/>
      <c r="M459" s="154"/>
      <c r="N459" s="122"/>
      <c r="O459" s="122"/>
      <c r="P459" s="123"/>
      <c r="Q459" s="123"/>
      <c r="R459" s="10"/>
      <c r="S459" s="10"/>
      <c r="T459" s="11"/>
      <c r="V459" s="27"/>
    </row>
    <row r="460" spans="2:22" s="7" customFormat="1" ht="49.5" hidden="1" customHeight="1">
      <c r="B460" s="105" t="s">
        <v>142</v>
      </c>
      <c r="C460" s="107">
        <f t="shared" si="26"/>
        <v>23</v>
      </c>
      <c r="D460" s="116" t="s">
        <v>114</v>
      </c>
      <c r="E460" s="97"/>
      <c r="F460" s="97"/>
      <c r="G460" s="97"/>
      <c r="H460" s="150">
        <f t="shared" si="25"/>
        <v>0</v>
      </c>
      <c r="I460" s="151"/>
      <c r="J460" s="152"/>
      <c r="K460" s="153"/>
      <c r="L460" s="152"/>
      <c r="M460" s="154"/>
      <c r="N460" s="122"/>
      <c r="O460" s="122"/>
      <c r="P460" s="123"/>
      <c r="Q460" s="123"/>
      <c r="R460" s="12"/>
      <c r="S460" s="12"/>
      <c r="T460" s="13"/>
      <c r="V460" s="27"/>
    </row>
    <row r="461" spans="2:22" s="7" customFormat="1" ht="49.5" hidden="1" customHeight="1">
      <c r="B461" s="105" t="s">
        <v>142</v>
      </c>
      <c r="C461" s="107">
        <f t="shared" si="26"/>
        <v>24</v>
      </c>
      <c r="D461" s="116" t="s">
        <v>114</v>
      </c>
      <c r="E461" s="97"/>
      <c r="F461" s="97"/>
      <c r="G461" s="97"/>
      <c r="H461" s="150">
        <f t="shared" si="25"/>
        <v>0</v>
      </c>
      <c r="I461" s="151"/>
      <c r="J461" s="152"/>
      <c r="K461" s="153"/>
      <c r="L461" s="152"/>
      <c r="M461" s="154"/>
      <c r="N461" s="122"/>
      <c r="O461" s="122"/>
      <c r="P461" s="123"/>
      <c r="Q461" s="123"/>
      <c r="R461" s="12"/>
      <c r="S461" s="12"/>
      <c r="T461" s="13"/>
      <c r="V461" s="27"/>
    </row>
    <row r="462" spans="2:22" s="7" customFormat="1" ht="49.5" hidden="1" customHeight="1">
      <c r="B462" s="105" t="s">
        <v>142</v>
      </c>
      <c r="C462" s="107">
        <f t="shared" si="26"/>
        <v>25</v>
      </c>
      <c r="D462" s="116" t="s">
        <v>114</v>
      </c>
      <c r="E462" s="97"/>
      <c r="F462" s="97"/>
      <c r="G462" s="97"/>
      <c r="H462" s="150">
        <f t="shared" si="25"/>
        <v>0</v>
      </c>
      <c r="I462" s="151"/>
      <c r="J462" s="152"/>
      <c r="K462" s="153"/>
      <c r="L462" s="152"/>
      <c r="M462" s="154"/>
      <c r="N462" s="122"/>
      <c r="O462" s="122"/>
      <c r="P462" s="123"/>
      <c r="Q462" s="123"/>
      <c r="R462" s="12"/>
      <c r="S462" s="12"/>
      <c r="T462" s="13"/>
      <c r="V462" s="27"/>
    </row>
    <row r="463" spans="2:22" s="7" customFormat="1" ht="49.5" hidden="1" customHeight="1">
      <c r="B463" s="105" t="s">
        <v>142</v>
      </c>
      <c r="C463" s="107">
        <f t="shared" si="26"/>
        <v>26</v>
      </c>
      <c r="D463" s="116" t="s">
        <v>114</v>
      </c>
      <c r="E463" s="97"/>
      <c r="F463" s="97"/>
      <c r="G463" s="97"/>
      <c r="H463" s="150">
        <f t="shared" si="25"/>
        <v>0</v>
      </c>
      <c r="I463" s="151"/>
      <c r="J463" s="152"/>
      <c r="K463" s="153"/>
      <c r="L463" s="152"/>
      <c r="M463" s="154"/>
      <c r="N463" s="122"/>
      <c r="O463" s="122"/>
      <c r="P463" s="123"/>
      <c r="Q463" s="123"/>
      <c r="R463" s="12"/>
      <c r="S463" s="12"/>
      <c r="T463" s="13"/>
      <c r="V463" s="27"/>
    </row>
    <row r="464" spans="2:22" s="7" customFormat="1" ht="49.5" hidden="1" customHeight="1">
      <c r="B464" s="105" t="s">
        <v>142</v>
      </c>
      <c r="C464" s="107">
        <f t="shared" si="26"/>
        <v>27</v>
      </c>
      <c r="D464" s="116" t="s">
        <v>114</v>
      </c>
      <c r="E464" s="97"/>
      <c r="F464" s="97"/>
      <c r="G464" s="97"/>
      <c r="H464" s="150">
        <f t="shared" si="25"/>
        <v>0</v>
      </c>
      <c r="I464" s="151"/>
      <c r="J464" s="152"/>
      <c r="K464" s="153"/>
      <c r="L464" s="152"/>
      <c r="M464" s="154"/>
      <c r="N464" s="122"/>
      <c r="O464" s="122"/>
      <c r="P464" s="123"/>
      <c r="Q464" s="123"/>
      <c r="R464" s="12"/>
      <c r="S464" s="12"/>
      <c r="T464" s="13"/>
      <c r="V464" s="27"/>
    </row>
    <row r="465" spans="2:22" s="7" customFormat="1" ht="49.5" hidden="1" customHeight="1">
      <c r="B465" s="105" t="s">
        <v>142</v>
      </c>
      <c r="C465" s="107">
        <f t="shared" si="26"/>
        <v>28</v>
      </c>
      <c r="D465" s="116" t="s">
        <v>114</v>
      </c>
      <c r="E465" s="97"/>
      <c r="F465" s="97"/>
      <c r="G465" s="97"/>
      <c r="H465" s="150">
        <f t="shared" si="25"/>
        <v>0</v>
      </c>
      <c r="I465" s="151"/>
      <c r="J465" s="152"/>
      <c r="K465" s="153"/>
      <c r="L465" s="152"/>
      <c r="M465" s="154"/>
      <c r="N465" s="122"/>
      <c r="O465" s="122"/>
      <c r="P465" s="123"/>
      <c r="Q465" s="123"/>
      <c r="R465" s="12"/>
      <c r="S465" s="12"/>
      <c r="T465" s="13"/>
      <c r="V465" s="27"/>
    </row>
    <row r="466" spans="2:22" s="7" customFormat="1" ht="49.5" hidden="1" customHeight="1">
      <c r="B466" s="105" t="s">
        <v>142</v>
      </c>
      <c r="C466" s="107">
        <f t="shared" si="26"/>
        <v>29</v>
      </c>
      <c r="D466" s="116" t="s">
        <v>114</v>
      </c>
      <c r="E466" s="97"/>
      <c r="F466" s="97"/>
      <c r="G466" s="97"/>
      <c r="H466" s="150">
        <f t="shared" si="25"/>
        <v>0</v>
      </c>
      <c r="I466" s="151"/>
      <c r="J466" s="152"/>
      <c r="K466" s="153"/>
      <c r="L466" s="152"/>
      <c r="M466" s="154"/>
      <c r="N466" s="122"/>
      <c r="O466" s="122"/>
      <c r="P466" s="123"/>
      <c r="Q466" s="123"/>
      <c r="R466" s="10"/>
      <c r="S466" s="10"/>
      <c r="T466" s="11"/>
      <c r="V466" s="27"/>
    </row>
    <row r="467" spans="2:22" s="7" customFormat="1" ht="49.5" hidden="1" customHeight="1" thickBot="1">
      <c r="B467" s="106" t="s">
        <v>142</v>
      </c>
      <c r="C467" s="103">
        <f t="shared" si="26"/>
        <v>30</v>
      </c>
      <c r="D467" s="30" t="s">
        <v>114</v>
      </c>
      <c r="E467" s="99"/>
      <c r="F467" s="99"/>
      <c r="G467" s="99"/>
      <c r="H467" s="173">
        <f t="shared" si="25"/>
        <v>0</v>
      </c>
      <c r="I467" s="165"/>
      <c r="J467" s="166"/>
      <c r="K467" s="167"/>
      <c r="L467" s="166"/>
      <c r="M467" s="168"/>
      <c r="N467" s="128"/>
      <c r="O467" s="128"/>
      <c r="P467" s="129"/>
      <c r="Q467" s="129"/>
      <c r="R467" s="12"/>
      <c r="S467" s="12"/>
      <c r="T467" s="13"/>
      <c r="V467" s="27"/>
    </row>
    <row r="468" spans="2:22" s="7" customFormat="1" ht="49.5" customHeight="1" thickTop="1" thickBot="1">
      <c r="B468" s="17" t="s">
        <v>94</v>
      </c>
      <c r="C468" s="17"/>
      <c r="D468" s="117"/>
      <c r="E468" s="25"/>
      <c r="F468" s="25"/>
      <c r="G468" s="25"/>
      <c r="H468" s="169">
        <f>SUM(H438:H467)</f>
        <v>1687500</v>
      </c>
      <c r="I468" s="170"/>
      <c r="J468" s="171"/>
      <c r="K468" s="171"/>
      <c r="L468" s="171"/>
      <c r="M468" s="171"/>
      <c r="N468" s="130"/>
      <c r="O468" s="130"/>
      <c r="P468" s="131"/>
      <c r="Q468" s="131"/>
      <c r="R468" s="8"/>
      <c r="S468" s="8"/>
      <c r="T468" s="9"/>
    </row>
    <row r="469" spans="2:22" s="7" customFormat="1" ht="49.5" customHeight="1" thickTop="1" thickBot="1">
      <c r="B469" s="101" t="s">
        <v>151</v>
      </c>
      <c r="C469" s="104">
        <v>1</v>
      </c>
      <c r="D469" s="29" t="s">
        <v>114</v>
      </c>
      <c r="E469" s="96"/>
      <c r="F469" s="96" t="s">
        <v>12</v>
      </c>
      <c r="G469" s="96"/>
      <c r="H469" s="172">
        <f t="shared" ref="H469:H498" si="27">IF(L469&lt;=0,I469*J469,I469*J469*L469)</f>
        <v>13500</v>
      </c>
      <c r="I469" s="145">
        <v>150</v>
      </c>
      <c r="J469" s="146">
        <v>30</v>
      </c>
      <c r="K469" s="147" t="s">
        <v>149</v>
      </c>
      <c r="L469" s="148">
        <v>3</v>
      </c>
      <c r="M469" s="149" t="s">
        <v>109</v>
      </c>
      <c r="N469" s="120" t="s">
        <v>152</v>
      </c>
      <c r="O469" s="120" t="s">
        <v>189</v>
      </c>
      <c r="P469" s="121" t="s">
        <v>213</v>
      </c>
      <c r="Q469" s="121" t="s">
        <v>153</v>
      </c>
      <c r="R469" s="8"/>
      <c r="S469" s="8"/>
      <c r="T469" s="9"/>
      <c r="V469" s="27"/>
    </row>
    <row r="470" spans="2:22" s="7" customFormat="1" ht="49.5" hidden="1" customHeight="1">
      <c r="B470" s="105" t="s">
        <v>151</v>
      </c>
      <c r="C470" s="107">
        <f>C469+1</f>
        <v>2</v>
      </c>
      <c r="D470" s="116" t="s">
        <v>114</v>
      </c>
      <c r="E470" s="97"/>
      <c r="F470" s="97"/>
      <c r="G470" s="97"/>
      <c r="H470" s="150">
        <f t="shared" si="27"/>
        <v>0</v>
      </c>
      <c r="I470" s="151"/>
      <c r="J470" s="152"/>
      <c r="K470" s="153"/>
      <c r="L470" s="152"/>
      <c r="M470" s="154"/>
      <c r="N470" s="122"/>
      <c r="O470" s="122"/>
      <c r="P470" s="123"/>
      <c r="Q470" s="123"/>
      <c r="R470" s="10"/>
      <c r="S470" s="10"/>
      <c r="T470" s="11"/>
      <c r="V470" s="27"/>
    </row>
    <row r="471" spans="2:22" s="7" customFormat="1" ht="49.5" hidden="1" customHeight="1">
      <c r="B471" s="105" t="s">
        <v>151</v>
      </c>
      <c r="C471" s="107">
        <f t="shared" ref="C471:C498" si="28">C470+1</f>
        <v>3</v>
      </c>
      <c r="D471" s="116" t="s">
        <v>114</v>
      </c>
      <c r="E471" s="97"/>
      <c r="F471" s="97"/>
      <c r="G471" s="97"/>
      <c r="H471" s="150">
        <f t="shared" si="27"/>
        <v>0</v>
      </c>
      <c r="I471" s="151"/>
      <c r="J471" s="152"/>
      <c r="K471" s="153"/>
      <c r="L471" s="152"/>
      <c r="M471" s="154"/>
      <c r="N471" s="122"/>
      <c r="O471" s="122"/>
      <c r="P471" s="123"/>
      <c r="Q471" s="123"/>
      <c r="R471" s="12"/>
      <c r="S471" s="12"/>
      <c r="T471" s="13"/>
      <c r="V471" s="27"/>
    </row>
    <row r="472" spans="2:22" s="7" customFormat="1" ht="49.5" hidden="1" customHeight="1">
      <c r="B472" s="105" t="s">
        <v>151</v>
      </c>
      <c r="C472" s="107">
        <f t="shared" si="28"/>
        <v>4</v>
      </c>
      <c r="D472" s="116" t="s">
        <v>114</v>
      </c>
      <c r="E472" s="97"/>
      <c r="F472" s="97"/>
      <c r="G472" s="97"/>
      <c r="H472" s="150">
        <f t="shared" si="27"/>
        <v>0</v>
      </c>
      <c r="I472" s="151"/>
      <c r="J472" s="152"/>
      <c r="K472" s="153"/>
      <c r="L472" s="152"/>
      <c r="M472" s="154"/>
      <c r="N472" s="122"/>
      <c r="O472" s="122"/>
      <c r="P472" s="123"/>
      <c r="Q472" s="123"/>
      <c r="R472" s="12"/>
      <c r="S472" s="12"/>
      <c r="T472" s="13"/>
      <c r="V472" s="27"/>
    </row>
    <row r="473" spans="2:22" s="7" customFormat="1" ht="49.5" hidden="1" customHeight="1">
      <c r="B473" s="105" t="s">
        <v>151</v>
      </c>
      <c r="C473" s="107">
        <f t="shared" si="28"/>
        <v>5</v>
      </c>
      <c r="D473" s="116" t="s">
        <v>114</v>
      </c>
      <c r="E473" s="97"/>
      <c r="F473" s="97"/>
      <c r="G473" s="97"/>
      <c r="H473" s="150">
        <f t="shared" si="27"/>
        <v>0</v>
      </c>
      <c r="I473" s="151"/>
      <c r="J473" s="152"/>
      <c r="K473" s="153"/>
      <c r="L473" s="152"/>
      <c r="M473" s="154"/>
      <c r="N473" s="122"/>
      <c r="O473" s="122"/>
      <c r="P473" s="123"/>
      <c r="Q473" s="123"/>
      <c r="R473" s="12"/>
      <c r="S473" s="12"/>
      <c r="T473" s="13"/>
      <c r="V473" s="27"/>
    </row>
    <row r="474" spans="2:22" s="7" customFormat="1" ht="49.5" hidden="1" customHeight="1">
      <c r="B474" s="105" t="s">
        <v>151</v>
      </c>
      <c r="C474" s="107">
        <f t="shared" si="28"/>
        <v>6</v>
      </c>
      <c r="D474" s="116" t="s">
        <v>114</v>
      </c>
      <c r="E474" s="97"/>
      <c r="F474" s="97"/>
      <c r="G474" s="97"/>
      <c r="H474" s="150">
        <f t="shared" si="27"/>
        <v>0</v>
      </c>
      <c r="I474" s="151"/>
      <c r="J474" s="152"/>
      <c r="K474" s="153"/>
      <c r="L474" s="152"/>
      <c r="M474" s="154"/>
      <c r="N474" s="122"/>
      <c r="O474" s="122"/>
      <c r="P474" s="123"/>
      <c r="Q474" s="123"/>
      <c r="R474" s="12"/>
      <c r="S474" s="12"/>
      <c r="T474" s="13"/>
      <c r="V474" s="27"/>
    </row>
    <row r="475" spans="2:22" s="7" customFormat="1" ht="49.5" hidden="1" customHeight="1">
      <c r="B475" s="105" t="s">
        <v>151</v>
      </c>
      <c r="C475" s="107">
        <f t="shared" si="28"/>
        <v>7</v>
      </c>
      <c r="D475" s="116" t="s">
        <v>114</v>
      </c>
      <c r="E475" s="97"/>
      <c r="F475" s="97"/>
      <c r="G475" s="97"/>
      <c r="H475" s="150">
        <f t="shared" si="27"/>
        <v>0</v>
      </c>
      <c r="I475" s="151"/>
      <c r="J475" s="152"/>
      <c r="K475" s="153"/>
      <c r="L475" s="152"/>
      <c r="M475" s="154"/>
      <c r="N475" s="122"/>
      <c r="O475" s="122"/>
      <c r="P475" s="123"/>
      <c r="Q475" s="123"/>
      <c r="R475" s="10"/>
      <c r="S475" s="10"/>
      <c r="T475" s="11"/>
      <c r="V475" s="27"/>
    </row>
    <row r="476" spans="2:22" s="7" customFormat="1" ht="49.5" hidden="1" customHeight="1">
      <c r="B476" s="105" t="s">
        <v>151</v>
      </c>
      <c r="C476" s="107">
        <f t="shared" si="28"/>
        <v>8</v>
      </c>
      <c r="D476" s="116" t="s">
        <v>114</v>
      </c>
      <c r="E476" s="97"/>
      <c r="F476" s="97"/>
      <c r="G476" s="97"/>
      <c r="H476" s="150">
        <f t="shared" si="27"/>
        <v>0</v>
      </c>
      <c r="I476" s="151"/>
      <c r="J476" s="152"/>
      <c r="K476" s="153"/>
      <c r="L476" s="152"/>
      <c r="M476" s="154"/>
      <c r="N476" s="122"/>
      <c r="O476" s="122"/>
      <c r="P476" s="123"/>
      <c r="Q476" s="123"/>
      <c r="R476" s="12"/>
      <c r="S476" s="12"/>
      <c r="T476" s="13"/>
      <c r="V476" s="27"/>
    </row>
    <row r="477" spans="2:22" s="7" customFormat="1" ht="49.5" hidden="1" customHeight="1">
      <c r="B477" s="105" t="s">
        <v>151</v>
      </c>
      <c r="C477" s="107">
        <f t="shared" si="28"/>
        <v>9</v>
      </c>
      <c r="D477" s="116" t="s">
        <v>114</v>
      </c>
      <c r="E477" s="97"/>
      <c r="F477" s="97"/>
      <c r="G477" s="97"/>
      <c r="H477" s="150">
        <f t="shared" si="27"/>
        <v>0</v>
      </c>
      <c r="I477" s="151"/>
      <c r="J477" s="152"/>
      <c r="K477" s="153"/>
      <c r="L477" s="152"/>
      <c r="M477" s="154"/>
      <c r="N477" s="122"/>
      <c r="O477" s="122"/>
      <c r="P477" s="123"/>
      <c r="Q477" s="123"/>
      <c r="R477" s="12"/>
      <c r="S477" s="12"/>
      <c r="T477" s="13"/>
      <c r="V477" s="27"/>
    </row>
    <row r="478" spans="2:22" s="7" customFormat="1" ht="49.5" hidden="1" customHeight="1">
      <c r="B478" s="105" t="s">
        <v>151</v>
      </c>
      <c r="C478" s="107">
        <f t="shared" si="28"/>
        <v>10</v>
      </c>
      <c r="D478" s="116" t="s">
        <v>114</v>
      </c>
      <c r="E478" s="97"/>
      <c r="F478" s="97"/>
      <c r="G478" s="97"/>
      <c r="H478" s="150">
        <f t="shared" si="27"/>
        <v>0</v>
      </c>
      <c r="I478" s="151"/>
      <c r="J478" s="152"/>
      <c r="K478" s="153"/>
      <c r="L478" s="152"/>
      <c r="M478" s="154"/>
      <c r="N478" s="122"/>
      <c r="O478" s="122"/>
      <c r="P478" s="123"/>
      <c r="Q478" s="123"/>
      <c r="R478" s="12"/>
      <c r="S478" s="12"/>
      <c r="T478" s="13"/>
      <c r="V478" s="27"/>
    </row>
    <row r="479" spans="2:22" s="7" customFormat="1" ht="49.5" hidden="1" customHeight="1">
      <c r="B479" s="105" t="s">
        <v>151</v>
      </c>
      <c r="C479" s="107">
        <f t="shared" si="28"/>
        <v>11</v>
      </c>
      <c r="D479" s="116" t="s">
        <v>114</v>
      </c>
      <c r="E479" s="97"/>
      <c r="F479" s="97"/>
      <c r="G479" s="97"/>
      <c r="H479" s="150">
        <f t="shared" si="27"/>
        <v>0</v>
      </c>
      <c r="I479" s="151"/>
      <c r="J479" s="152"/>
      <c r="K479" s="153"/>
      <c r="L479" s="152"/>
      <c r="M479" s="154"/>
      <c r="N479" s="122"/>
      <c r="O479" s="122"/>
      <c r="P479" s="123"/>
      <c r="Q479" s="123"/>
      <c r="R479" s="12"/>
      <c r="S479" s="12"/>
      <c r="T479" s="13"/>
      <c r="V479" s="27"/>
    </row>
    <row r="480" spans="2:22" s="7" customFormat="1" ht="49.5" hidden="1" customHeight="1">
      <c r="B480" s="105" t="s">
        <v>151</v>
      </c>
      <c r="C480" s="107">
        <f t="shared" si="28"/>
        <v>12</v>
      </c>
      <c r="D480" s="116" t="s">
        <v>114</v>
      </c>
      <c r="E480" s="97"/>
      <c r="F480" s="97"/>
      <c r="G480" s="97"/>
      <c r="H480" s="150">
        <f t="shared" si="27"/>
        <v>0</v>
      </c>
      <c r="I480" s="151"/>
      <c r="J480" s="152"/>
      <c r="K480" s="153"/>
      <c r="L480" s="152"/>
      <c r="M480" s="154"/>
      <c r="N480" s="122"/>
      <c r="O480" s="122"/>
      <c r="P480" s="123"/>
      <c r="Q480" s="123"/>
      <c r="R480" s="10"/>
      <c r="S480" s="10"/>
      <c r="T480" s="11"/>
      <c r="V480" s="27"/>
    </row>
    <row r="481" spans="2:22" s="7" customFormat="1" ht="49.5" hidden="1" customHeight="1">
      <c r="B481" s="105" t="s">
        <v>151</v>
      </c>
      <c r="C481" s="107">
        <f t="shared" si="28"/>
        <v>13</v>
      </c>
      <c r="D481" s="116" t="s">
        <v>114</v>
      </c>
      <c r="E481" s="97"/>
      <c r="F481" s="97"/>
      <c r="G481" s="97"/>
      <c r="H481" s="150">
        <f t="shared" si="27"/>
        <v>0</v>
      </c>
      <c r="I481" s="151"/>
      <c r="J481" s="152"/>
      <c r="K481" s="153"/>
      <c r="L481" s="152"/>
      <c r="M481" s="154"/>
      <c r="N481" s="122"/>
      <c r="O481" s="122"/>
      <c r="P481" s="123"/>
      <c r="Q481" s="123"/>
      <c r="R481" s="12"/>
      <c r="S481" s="12"/>
      <c r="T481" s="13"/>
      <c r="V481" s="27"/>
    </row>
    <row r="482" spans="2:22" s="7" customFormat="1" ht="49.5" hidden="1" customHeight="1">
      <c r="B482" s="105" t="s">
        <v>151</v>
      </c>
      <c r="C482" s="107">
        <f t="shared" si="28"/>
        <v>14</v>
      </c>
      <c r="D482" s="116" t="s">
        <v>114</v>
      </c>
      <c r="E482" s="97"/>
      <c r="F482" s="97"/>
      <c r="G482" s="97"/>
      <c r="H482" s="150">
        <f t="shared" si="27"/>
        <v>0</v>
      </c>
      <c r="I482" s="151"/>
      <c r="J482" s="152"/>
      <c r="K482" s="153"/>
      <c r="L482" s="152"/>
      <c r="M482" s="154"/>
      <c r="N482" s="122"/>
      <c r="O482" s="122"/>
      <c r="P482" s="123"/>
      <c r="Q482" s="123"/>
      <c r="R482" s="12"/>
      <c r="S482" s="12"/>
      <c r="T482" s="13"/>
      <c r="V482" s="27"/>
    </row>
    <row r="483" spans="2:22" s="7" customFormat="1" ht="49.5" hidden="1" customHeight="1">
      <c r="B483" s="105" t="s">
        <v>151</v>
      </c>
      <c r="C483" s="107">
        <f t="shared" si="28"/>
        <v>15</v>
      </c>
      <c r="D483" s="116" t="s">
        <v>114</v>
      </c>
      <c r="E483" s="97"/>
      <c r="F483" s="97"/>
      <c r="G483" s="97"/>
      <c r="H483" s="150">
        <f t="shared" si="27"/>
        <v>0</v>
      </c>
      <c r="I483" s="151"/>
      <c r="J483" s="152"/>
      <c r="K483" s="153"/>
      <c r="L483" s="152"/>
      <c r="M483" s="154"/>
      <c r="N483" s="122"/>
      <c r="O483" s="122"/>
      <c r="P483" s="123"/>
      <c r="Q483" s="123"/>
      <c r="R483" s="12"/>
      <c r="S483" s="12"/>
      <c r="T483" s="13"/>
      <c r="V483" s="27"/>
    </row>
    <row r="484" spans="2:22" s="7" customFormat="1" ht="49.5" hidden="1" customHeight="1">
      <c r="B484" s="105" t="s">
        <v>151</v>
      </c>
      <c r="C484" s="107">
        <f t="shared" si="28"/>
        <v>16</v>
      </c>
      <c r="D484" s="116" t="s">
        <v>114</v>
      </c>
      <c r="E484" s="97"/>
      <c r="F484" s="97"/>
      <c r="G484" s="97"/>
      <c r="H484" s="150">
        <f t="shared" si="27"/>
        <v>0</v>
      </c>
      <c r="I484" s="151"/>
      <c r="J484" s="152"/>
      <c r="K484" s="153"/>
      <c r="L484" s="152"/>
      <c r="M484" s="154"/>
      <c r="N484" s="122"/>
      <c r="O484" s="122"/>
      <c r="P484" s="123"/>
      <c r="Q484" s="123"/>
      <c r="R484" s="12"/>
      <c r="S484" s="12"/>
      <c r="T484" s="13"/>
      <c r="V484" s="27"/>
    </row>
    <row r="485" spans="2:22" s="7" customFormat="1" ht="49.5" hidden="1" customHeight="1">
      <c r="B485" s="105" t="s">
        <v>151</v>
      </c>
      <c r="C485" s="107">
        <f t="shared" si="28"/>
        <v>17</v>
      </c>
      <c r="D485" s="116" t="s">
        <v>114</v>
      </c>
      <c r="E485" s="97"/>
      <c r="F485" s="97"/>
      <c r="G485" s="97"/>
      <c r="H485" s="150">
        <f t="shared" si="27"/>
        <v>0</v>
      </c>
      <c r="I485" s="151"/>
      <c r="J485" s="152"/>
      <c r="K485" s="153"/>
      <c r="L485" s="152"/>
      <c r="M485" s="154"/>
      <c r="N485" s="122"/>
      <c r="O485" s="122"/>
      <c r="P485" s="123"/>
      <c r="Q485" s="123"/>
      <c r="R485" s="10"/>
      <c r="S485" s="10"/>
      <c r="T485" s="11"/>
      <c r="V485" s="27"/>
    </row>
    <row r="486" spans="2:22" s="7" customFormat="1" ht="49.5" hidden="1" customHeight="1">
      <c r="B486" s="105" t="s">
        <v>151</v>
      </c>
      <c r="C486" s="107">
        <f t="shared" si="28"/>
        <v>18</v>
      </c>
      <c r="D486" s="116" t="s">
        <v>114</v>
      </c>
      <c r="E486" s="97"/>
      <c r="F486" s="97"/>
      <c r="G486" s="97"/>
      <c r="H486" s="150">
        <f t="shared" si="27"/>
        <v>0</v>
      </c>
      <c r="I486" s="151"/>
      <c r="J486" s="152"/>
      <c r="K486" s="153"/>
      <c r="L486" s="152"/>
      <c r="M486" s="154"/>
      <c r="N486" s="122"/>
      <c r="O486" s="122"/>
      <c r="P486" s="123"/>
      <c r="Q486" s="123"/>
      <c r="R486" s="12"/>
      <c r="S486" s="12"/>
      <c r="T486" s="13"/>
      <c r="V486" s="27"/>
    </row>
    <row r="487" spans="2:22" s="7" customFormat="1" ht="49.5" hidden="1" customHeight="1">
      <c r="B487" s="105" t="s">
        <v>151</v>
      </c>
      <c r="C487" s="107">
        <f t="shared" si="28"/>
        <v>19</v>
      </c>
      <c r="D487" s="116" t="s">
        <v>114</v>
      </c>
      <c r="E487" s="97"/>
      <c r="F487" s="97"/>
      <c r="G487" s="97"/>
      <c r="H487" s="150">
        <f t="shared" si="27"/>
        <v>0</v>
      </c>
      <c r="I487" s="151"/>
      <c r="J487" s="152"/>
      <c r="K487" s="153"/>
      <c r="L487" s="152"/>
      <c r="M487" s="154"/>
      <c r="N487" s="122"/>
      <c r="O487" s="122"/>
      <c r="P487" s="123"/>
      <c r="Q487" s="123"/>
      <c r="R487" s="12"/>
      <c r="S487" s="12"/>
      <c r="T487" s="13"/>
      <c r="V487" s="27"/>
    </row>
    <row r="488" spans="2:22" s="7" customFormat="1" ht="49.5" hidden="1" customHeight="1">
      <c r="B488" s="105" t="s">
        <v>151</v>
      </c>
      <c r="C488" s="107">
        <f t="shared" si="28"/>
        <v>20</v>
      </c>
      <c r="D488" s="116" t="s">
        <v>114</v>
      </c>
      <c r="E488" s="97"/>
      <c r="F488" s="97"/>
      <c r="G488" s="97"/>
      <c r="H488" s="150">
        <f t="shared" si="27"/>
        <v>0</v>
      </c>
      <c r="I488" s="151"/>
      <c r="J488" s="152"/>
      <c r="K488" s="153"/>
      <c r="L488" s="152"/>
      <c r="M488" s="154"/>
      <c r="N488" s="122"/>
      <c r="O488" s="122"/>
      <c r="P488" s="123"/>
      <c r="Q488" s="123"/>
      <c r="R488" s="12"/>
      <c r="S488" s="12"/>
      <c r="T488" s="13"/>
      <c r="V488" s="27"/>
    </row>
    <row r="489" spans="2:22" s="7" customFormat="1" ht="49.5" hidden="1" customHeight="1">
      <c r="B489" s="105" t="s">
        <v>151</v>
      </c>
      <c r="C489" s="107">
        <f t="shared" si="28"/>
        <v>21</v>
      </c>
      <c r="D489" s="116" t="s">
        <v>114</v>
      </c>
      <c r="E489" s="97"/>
      <c r="F489" s="97"/>
      <c r="G489" s="97"/>
      <c r="H489" s="150">
        <f t="shared" si="27"/>
        <v>0</v>
      </c>
      <c r="I489" s="151"/>
      <c r="J489" s="152"/>
      <c r="K489" s="153"/>
      <c r="L489" s="152"/>
      <c r="M489" s="154"/>
      <c r="N489" s="122"/>
      <c r="O489" s="122"/>
      <c r="P489" s="123"/>
      <c r="Q489" s="123"/>
      <c r="R489" s="12"/>
      <c r="S489" s="12"/>
      <c r="T489" s="13"/>
      <c r="V489" s="27"/>
    </row>
    <row r="490" spans="2:22" s="7" customFormat="1" ht="49.5" hidden="1" customHeight="1">
      <c r="B490" s="105" t="s">
        <v>151</v>
      </c>
      <c r="C490" s="107">
        <f t="shared" si="28"/>
        <v>22</v>
      </c>
      <c r="D490" s="116" t="s">
        <v>114</v>
      </c>
      <c r="E490" s="97"/>
      <c r="F490" s="97"/>
      <c r="G490" s="97"/>
      <c r="H490" s="150">
        <f t="shared" si="27"/>
        <v>0</v>
      </c>
      <c r="I490" s="151"/>
      <c r="J490" s="152"/>
      <c r="K490" s="153"/>
      <c r="L490" s="152"/>
      <c r="M490" s="154"/>
      <c r="N490" s="122"/>
      <c r="O490" s="122"/>
      <c r="P490" s="123"/>
      <c r="Q490" s="123"/>
      <c r="R490" s="10"/>
      <c r="S490" s="10"/>
      <c r="T490" s="11"/>
      <c r="V490" s="27"/>
    </row>
    <row r="491" spans="2:22" s="7" customFormat="1" ht="49.5" hidden="1" customHeight="1">
      <c r="B491" s="105" t="s">
        <v>151</v>
      </c>
      <c r="C491" s="107">
        <f t="shared" si="28"/>
        <v>23</v>
      </c>
      <c r="D491" s="116" t="s">
        <v>114</v>
      </c>
      <c r="E491" s="97"/>
      <c r="F491" s="97"/>
      <c r="G491" s="97"/>
      <c r="H491" s="150">
        <f t="shared" si="27"/>
        <v>0</v>
      </c>
      <c r="I491" s="151"/>
      <c r="J491" s="152"/>
      <c r="K491" s="153"/>
      <c r="L491" s="152"/>
      <c r="M491" s="154"/>
      <c r="N491" s="122"/>
      <c r="O491" s="122"/>
      <c r="P491" s="123"/>
      <c r="Q491" s="123"/>
      <c r="R491" s="12"/>
      <c r="S491" s="12"/>
      <c r="T491" s="13"/>
      <c r="V491" s="27"/>
    </row>
    <row r="492" spans="2:22" s="7" customFormat="1" ht="49.5" hidden="1" customHeight="1">
      <c r="B492" s="105" t="s">
        <v>151</v>
      </c>
      <c r="C492" s="107">
        <f t="shared" si="28"/>
        <v>24</v>
      </c>
      <c r="D492" s="116" t="s">
        <v>114</v>
      </c>
      <c r="E492" s="97"/>
      <c r="F492" s="97"/>
      <c r="G492" s="97"/>
      <c r="H492" s="150">
        <f t="shared" si="27"/>
        <v>0</v>
      </c>
      <c r="I492" s="151"/>
      <c r="J492" s="152"/>
      <c r="K492" s="153"/>
      <c r="L492" s="152"/>
      <c r="M492" s="154"/>
      <c r="N492" s="122"/>
      <c r="O492" s="122"/>
      <c r="P492" s="123"/>
      <c r="Q492" s="123"/>
      <c r="R492" s="12"/>
      <c r="S492" s="12"/>
      <c r="T492" s="13"/>
      <c r="V492" s="27"/>
    </row>
    <row r="493" spans="2:22" s="7" customFormat="1" ht="49.5" hidden="1" customHeight="1">
      <c r="B493" s="105" t="s">
        <v>151</v>
      </c>
      <c r="C493" s="107">
        <f t="shared" si="28"/>
        <v>25</v>
      </c>
      <c r="D493" s="116" t="s">
        <v>114</v>
      </c>
      <c r="E493" s="97"/>
      <c r="F493" s="97"/>
      <c r="G493" s="97"/>
      <c r="H493" s="150">
        <f t="shared" si="27"/>
        <v>0</v>
      </c>
      <c r="I493" s="151"/>
      <c r="J493" s="152"/>
      <c r="K493" s="153"/>
      <c r="L493" s="152"/>
      <c r="M493" s="154"/>
      <c r="N493" s="122"/>
      <c r="O493" s="122"/>
      <c r="P493" s="123"/>
      <c r="Q493" s="123"/>
      <c r="R493" s="12"/>
      <c r="S493" s="12"/>
      <c r="T493" s="13"/>
      <c r="V493" s="27"/>
    </row>
    <row r="494" spans="2:22" s="7" customFormat="1" ht="49.5" hidden="1" customHeight="1">
      <c r="B494" s="105" t="s">
        <v>151</v>
      </c>
      <c r="C494" s="107">
        <f t="shared" si="28"/>
        <v>26</v>
      </c>
      <c r="D494" s="116" t="s">
        <v>114</v>
      </c>
      <c r="E494" s="97"/>
      <c r="F494" s="97"/>
      <c r="G494" s="97"/>
      <c r="H494" s="150">
        <f t="shared" si="27"/>
        <v>0</v>
      </c>
      <c r="I494" s="151"/>
      <c r="J494" s="152"/>
      <c r="K494" s="153"/>
      <c r="L494" s="152"/>
      <c r="M494" s="154"/>
      <c r="N494" s="122"/>
      <c r="O494" s="122"/>
      <c r="P494" s="123"/>
      <c r="Q494" s="123"/>
      <c r="R494" s="12"/>
      <c r="S494" s="12"/>
      <c r="T494" s="13"/>
      <c r="V494" s="27"/>
    </row>
    <row r="495" spans="2:22" s="7" customFormat="1" ht="49.5" hidden="1" customHeight="1">
      <c r="B495" s="105" t="s">
        <v>151</v>
      </c>
      <c r="C495" s="107">
        <f t="shared" si="28"/>
        <v>27</v>
      </c>
      <c r="D495" s="116" t="s">
        <v>114</v>
      </c>
      <c r="E495" s="97"/>
      <c r="F495" s="97"/>
      <c r="G495" s="97"/>
      <c r="H495" s="150">
        <f t="shared" si="27"/>
        <v>0</v>
      </c>
      <c r="I495" s="151"/>
      <c r="J495" s="152"/>
      <c r="K495" s="153"/>
      <c r="L495" s="152"/>
      <c r="M495" s="154"/>
      <c r="N495" s="122"/>
      <c r="O495" s="122"/>
      <c r="P495" s="123"/>
      <c r="Q495" s="123"/>
      <c r="R495" s="12"/>
      <c r="S495" s="12"/>
      <c r="T495" s="13"/>
      <c r="V495" s="27"/>
    </row>
    <row r="496" spans="2:22" s="7" customFormat="1" ht="49.5" hidden="1" customHeight="1">
      <c r="B496" s="105" t="s">
        <v>151</v>
      </c>
      <c r="C496" s="107">
        <f t="shared" si="28"/>
        <v>28</v>
      </c>
      <c r="D496" s="116" t="s">
        <v>114</v>
      </c>
      <c r="E496" s="97"/>
      <c r="F496" s="97"/>
      <c r="G496" s="97"/>
      <c r="H496" s="150">
        <f t="shared" si="27"/>
        <v>0</v>
      </c>
      <c r="I496" s="151"/>
      <c r="J496" s="152"/>
      <c r="K496" s="153"/>
      <c r="L496" s="152"/>
      <c r="M496" s="154"/>
      <c r="N496" s="122"/>
      <c r="O496" s="122"/>
      <c r="P496" s="123"/>
      <c r="Q496" s="123"/>
      <c r="R496" s="12"/>
      <c r="S496" s="12"/>
      <c r="T496" s="13"/>
      <c r="V496" s="27"/>
    </row>
    <row r="497" spans="2:22" s="7" customFormat="1" ht="49.5" hidden="1" customHeight="1">
      <c r="B497" s="105" t="s">
        <v>151</v>
      </c>
      <c r="C497" s="107">
        <f t="shared" si="28"/>
        <v>29</v>
      </c>
      <c r="D497" s="116" t="s">
        <v>114</v>
      </c>
      <c r="E497" s="97"/>
      <c r="F497" s="97"/>
      <c r="G497" s="97"/>
      <c r="H497" s="150">
        <f t="shared" si="27"/>
        <v>0</v>
      </c>
      <c r="I497" s="151"/>
      <c r="J497" s="152"/>
      <c r="K497" s="153"/>
      <c r="L497" s="152"/>
      <c r="M497" s="154"/>
      <c r="N497" s="122"/>
      <c r="O497" s="122"/>
      <c r="P497" s="123"/>
      <c r="Q497" s="123"/>
      <c r="R497" s="10"/>
      <c r="S497" s="10"/>
      <c r="T497" s="11"/>
      <c r="V497" s="27"/>
    </row>
    <row r="498" spans="2:22" s="7" customFormat="1" ht="49.5" hidden="1" customHeight="1" thickBot="1">
      <c r="B498" s="106" t="s">
        <v>151</v>
      </c>
      <c r="C498" s="103">
        <f t="shared" si="28"/>
        <v>30</v>
      </c>
      <c r="D498" s="30" t="s">
        <v>114</v>
      </c>
      <c r="E498" s="99"/>
      <c r="F498" s="99"/>
      <c r="G498" s="99"/>
      <c r="H498" s="173">
        <f t="shared" si="27"/>
        <v>0</v>
      </c>
      <c r="I498" s="165"/>
      <c r="J498" s="166"/>
      <c r="K498" s="167"/>
      <c r="L498" s="166"/>
      <c r="M498" s="168"/>
      <c r="N498" s="128"/>
      <c r="O498" s="128"/>
      <c r="P498" s="129"/>
      <c r="Q498" s="129"/>
      <c r="R498" s="12"/>
      <c r="S498" s="12"/>
      <c r="T498" s="13"/>
      <c r="V498" s="27"/>
    </row>
    <row r="499" spans="2:22" s="7" customFormat="1" ht="49.5" customHeight="1" thickTop="1" thickBot="1">
      <c r="B499" s="17" t="s">
        <v>94</v>
      </c>
      <c r="C499" s="17"/>
      <c r="D499" s="117"/>
      <c r="E499" s="25"/>
      <c r="F499" s="25"/>
      <c r="G499" s="25"/>
      <c r="H499" s="169">
        <f>SUM(H469:H498)</f>
        <v>13500</v>
      </c>
      <c r="I499" s="170"/>
      <c r="J499" s="171"/>
      <c r="K499" s="171"/>
      <c r="L499" s="171"/>
      <c r="M499" s="171"/>
      <c r="N499" s="130"/>
      <c r="O499" s="130"/>
      <c r="P499" s="131"/>
      <c r="Q499" s="131"/>
      <c r="R499" s="8"/>
      <c r="S499" s="8"/>
      <c r="T499" s="9"/>
    </row>
    <row r="500" spans="2:22" s="7" customFormat="1" ht="49.5" customHeight="1" thickTop="1" thickBot="1">
      <c r="B500" s="101" t="s">
        <v>154</v>
      </c>
      <c r="C500" s="104">
        <v>1</v>
      </c>
      <c r="D500" s="29" t="s">
        <v>88</v>
      </c>
      <c r="E500" s="96"/>
      <c r="F500" s="96"/>
      <c r="G500" s="96" t="s">
        <v>12</v>
      </c>
      <c r="H500" s="172">
        <f t="shared" ref="H500:H559" si="29">IF(L500&lt;=0,I500*J500,I500*J500*L500)</f>
        <v>2700000</v>
      </c>
      <c r="I500" s="145">
        <v>1200</v>
      </c>
      <c r="J500" s="146">
        <v>750</v>
      </c>
      <c r="K500" s="147" t="s">
        <v>89</v>
      </c>
      <c r="L500" s="148">
        <v>3</v>
      </c>
      <c r="M500" s="149" t="s">
        <v>90</v>
      </c>
      <c r="N500" s="120" t="s">
        <v>155</v>
      </c>
      <c r="O500" s="120" t="s">
        <v>193</v>
      </c>
      <c r="P500" s="121" t="s">
        <v>195</v>
      </c>
      <c r="Q500" s="187"/>
      <c r="R500" s="8"/>
      <c r="S500" s="8"/>
      <c r="T500" s="9"/>
      <c r="V500" s="27"/>
    </row>
    <row r="501" spans="2:22" s="7" customFormat="1" ht="49.5" hidden="1" customHeight="1">
      <c r="B501" s="105" t="s">
        <v>154</v>
      </c>
      <c r="C501" s="107">
        <f>C500+1</f>
        <v>2</v>
      </c>
      <c r="D501" s="116" t="s">
        <v>88</v>
      </c>
      <c r="E501" s="97"/>
      <c r="F501" s="97"/>
      <c r="G501" s="97"/>
      <c r="H501" s="150">
        <f t="shared" si="29"/>
        <v>0</v>
      </c>
      <c r="I501" s="151"/>
      <c r="J501" s="152"/>
      <c r="K501" s="153"/>
      <c r="L501" s="152"/>
      <c r="M501" s="154"/>
      <c r="N501" s="122"/>
      <c r="O501" s="122"/>
      <c r="P501" s="123"/>
      <c r="Q501" s="188"/>
      <c r="R501" s="10"/>
      <c r="S501" s="10"/>
      <c r="T501" s="11"/>
      <c r="V501" s="27"/>
    </row>
    <row r="502" spans="2:22" s="7" customFormat="1" ht="49.5" hidden="1" customHeight="1">
      <c r="B502" s="105" t="s">
        <v>154</v>
      </c>
      <c r="C502" s="107">
        <f t="shared" ref="C502:C559" si="30">C501+1</f>
        <v>3</v>
      </c>
      <c r="D502" s="116" t="s">
        <v>88</v>
      </c>
      <c r="E502" s="97"/>
      <c r="F502" s="97"/>
      <c r="G502" s="97"/>
      <c r="H502" s="150">
        <f t="shared" si="29"/>
        <v>0</v>
      </c>
      <c r="I502" s="151"/>
      <c r="J502" s="152"/>
      <c r="K502" s="153"/>
      <c r="L502" s="152"/>
      <c r="M502" s="154"/>
      <c r="N502" s="122"/>
      <c r="O502" s="122"/>
      <c r="P502" s="123"/>
      <c r="Q502" s="188"/>
      <c r="R502" s="12"/>
      <c r="S502" s="12"/>
      <c r="T502" s="13"/>
      <c r="V502" s="27"/>
    </row>
    <row r="503" spans="2:22" s="7" customFormat="1" ht="49.5" hidden="1" customHeight="1">
      <c r="B503" s="105" t="s">
        <v>154</v>
      </c>
      <c r="C503" s="107">
        <f t="shared" si="30"/>
        <v>4</v>
      </c>
      <c r="D503" s="116" t="s">
        <v>88</v>
      </c>
      <c r="E503" s="97"/>
      <c r="F503" s="97"/>
      <c r="G503" s="97"/>
      <c r="H503" s="150">
        <f t="shared" si="29"/>
        <v>0</v>
      </c>
      <c r="I503" s="151"/>
      <c r="J503" s="152"/>
      <c r="K503" s="153"/>
      <c r="L503" s="152"/>
      <c r="M503" s="154"/>
      <c r="N503" s="122"/>
      <c r="O503" s="122"/>
      <c r="P503" s="123"/>
      <c r="Q503" s="188"/>
      <c r="R503" s="12"/>
      <c r="S503" s="12"/>
      <c r="T503" s="13"/>
      <c r="V503" s="27"/>
    </row>
    <row r="504" spans="2:22" s="7" customFormat="1" ht="49.5" hidden="1" customHeight="1">
      <c r="B504" s="105" t="s">
        <v>154</v>
      </c>
      <c r="C504" s="107">
        <f t="shared" si="30"/>
        <v>5</v>
      </c>
      <c r="D504" s="116" t="s">
        <v>88</v>
      </c>
      <c r="E504" s="97"/>
      <c r="F504" s="97"/>
      <c r="G504" s="97"/>
      <c r="H504" s="150">
        <f t="shared" si="29"/>
        <v>0</v>
      </c>
      <c r="I504" s="151"/>
      <c r="J504" s="152"/>
      <c r="K504" s="153"/>
      <c r="L504" s="152"/>
      <c r="M504" s="154"/>
      <c r="N504" s="122"/>
      <c r="O504" s="122"/>
      <c r="P504" s="123"/>
      <c r="Q504" s="188"/>
      <c r="R504" s="12"/>
      <c r="S504" s="12"/>
      <c r="T504" s="13"/>
      <c r="V504" s="27"/>
    </row>
    <row r="505" spans="2:22" s="7" customFormat="1" ht="49.5" hidden="1" customHeight="1">
      <c r="B505" s="105" t="s">
        <v>154</v>
      </c>
      <c r="C505" s="107">
        <f t="shared" si="30"/>
        <v>6</v>
      </c>
      <c r="D505" s="116" t="s">
        <v>88</v>
      </c>
      <c r="E505" s="97"/>
      <c r="F505" s="97"/>
      <c r="G505" s="97"/>
      <c r="H505" s="150">
        <f t="shared" si="29"/>
        <v>0</v>
      </c>
      <c r="I505" s="151"/>
      <c r="J505" s="152"/>
      <c r="K505" s="153"/>
      <c r="L505" s="152"/>
      <c r="M505" s="154"/>
      <c r="N505" s="122"/>
      <c r="O505" s="122"/>
      <c r="P505" s="123"/>
      <c r="Q505" s="188"/>
      <c r="R505" s="12"/>
      <c r="S505" s="12"/>
      <c r="T505" s="13"/>
      <c r="V505" s="27"/>
    </row>
    <row r="506" spans="2:22" s="7" customFormat="1" ht="49.5" hidden="1" customHeight="1">
      <c r="B506" s="105" t="s">
        <v>154</v>
      </c>
      <c r="C506" s="107">
        <f t="shared" si="30"/>
        <v>7</v>
      </c>
      <c r="D506" s="116" t="s">
        <v>88</v>
      </c>
      <c r="E506" s="97"/>
      <c r="F506" s="97"/>
      <c r="G506" s="97"/>
      <c r="H506" s="150">
        <f t="shared" si="29"/>
        <v>0</v>
      </c>
      <c r="I506" s="151"/>
      <c r="J506" s="152"/>
      <c r="K506" s="153"/>
      <c r="L506" s="152"/>
      <c r="M506" s="154"/>
      <c r="N506" s="122"/>
      <c r="O506" s="122"/>
      <c r="P506" s="123"/>
      <c r="Q506" s="188"/>
      <c r="R506" s="10"/>
      <c r="S506" s="10"/>
      <c r="T506" s="11"/>
      <c r="V506" s="27"/>
    </row>
    <row r="507" spans="2:22" s="7" customFormat="1" ht="49.5" hidden="1" customHeight="1">
      <c r="B507" s="105" t="s">
        <v>154</v>
      </c>
      <c r="C507" s="107">
        <f t="shared" si="30"/>
        <v>8</v>
      </c>
      <c r="D507" s="116" t="s">
        <v>88</v>
      </c>
      <c r="E507" s="97"/>
      <c r="F507" s="97"/>
      <c r="G507" s="97"/>
      <c r="H507" s="150">
        <f t="shared" si="29"/>
        <v>0</v>
      </c>
      <c r="I507" s="151"/>
      <c r="J507" s="152"/>
      <c r="K507" s="153"/>
      <c r="L507" s="152"/>
      <c r="M507" s="154"/>
      <c r="N507" s="122"/>
      <c r="O507" s="122"/>
      <c r="P507" s="123"/>
      <c r="Q507" s="188"/>
      <c r="R507" s="12"/>
      <c r="S507" s="12"/>
      <c r="T507" s="13"/>
      <c r="V507" s="27"/>
    </row>
    <row r="508" spans="2:22" s="7" customFormat="1" ht="49.5" hidden="1" customHeight="1">
      <c r="B508" s="105" t="s">
        <v>154</v>
      </c>
      <c r="C508" s="107">
        <f t="shared" si="30"/>
        <v>9</v>
      </c>
      <c r="D508" s="116" t="s">
        <v>88</v>
      </c>
      <c r="E508" s="97"/>
      <c r="F508" s="97"/>
      <c r="G508" s="97"/>
      <c r="H508" s="150">
        <f t="shared" si="29"/>
        <v>0</v>
      </c>
      <c r="I508" s="151"/>
      <c r="J508" s="152"/>
      <c r="K508" s="153"/>
      <c r="L508" s="152"/>
      <c r="M508" s="154"/>
      <c r="N508" s="122"/>
      <c r="O508" s="122"/>
      <c r="P508" s="123"/>
      <c r="Q508" s="188"/>
      <c r="R508" s="12"/>
      <c r="S508" s="12"/>
      <c r="T508" s="13"/>
      <c r="V508" s="27"/>
    </row>
    <row r="509" spans="2:22" s="7" customFormat="1" ht="49.5" hidden="1" customHeight="1">
      <c r="B509" s="105" t="s">
        <v>154</v>
      </c>
      <c r="C509" s="107">
        <f t="shared" si="30"/>
        <v>10</v>
      </c>
      <c r="D509" s="116" t="s">
        <v>88</v>
      </c>
      <c r="E509" s="97"/>
      <c r="F509" s="97"/>
      <c r="G509" s="97"/>
      <c r="H509" s="150">
        <f t="shared" si="29"/>
        <v>0</v>
      </c>
      <c r="I509" s="151"/>
      <c r="J509" s="152"/>
      <c r="K509" s="153"/>
      <c r="L509" s="152"/>
      <c r="M509" s="154"/>
      <c r="N509" s="122"/>
      <c r="O509" s="122"/>
      <c r="P509" s="123"/>
      <c r="Q509" s="188"/>
      <c r="R509" s="12"/>
      <c r="S509" s="12"/>
      <c r="T509" s="13"/>
      <c r="V509" s="27"/>
    </row>
    <row r="510" spans="2:22" s="7" customFormat="1" ht="49.5" hidden="1" customHeight="1">
      <c r="B510" s="105" t="s">
        <v>154</v>
      </c>
      <c r="C510" s="107">
        <f t="shared" si="30"/>
        <v>11</v>
      </c>
      <c r="D510" s="116" t="s">
        <v>88</v>
      </c>
      <c r="E510" s="97"/>
      <c r="F510" s="97"/>
      <c r="G510" s="97"/>
      <c r="H510" s="150">
        <f t="shared" si="29"/>
        <v>0</v>
      </c>
      <c r="I510" s="151"/>
      <c r="J510" s="152"/>
      <c r="K510" s="153"/>
      <c r="L510" s="152"/>
      <c r="M510" s="154"/>
      <c r="N510" s="122"/>
      <c r="O510" s="122"/>
      <c r="P510" s="123"/>
      <c r="Q510" s="188"/>
      <c r="R510" s="12"/>
      <c r="S510" s="12"/>
      <c r="T510" s="13"/>
      <c r="V510" s="27"/>
    </row>
    <row r="511" spans="2:22" s="7" customFormat="1" ht="49.5" hidden="1" customHeight="1">
      <c r="B511" s="105" t="s">
        <v>154</v>
      </c>
      <c r="C511" s="107">
        <f t="shared" si="30"/>
        <v>12</v>
      </c>
      <c r="D511" s="116" t="s">
        <v>88</v>
      </c>
      <c r="E511" s="97"/>
      <c r="F511" s="97"/>
      <c r="G511" s="97"/>
      <c r="H511" s="150">
        <f t="shared" si="29"/>
        <v>0</v>
      </c>
      <c r="I511" s="151"/>
      <c r="J511" s="152"/>
      <c r="K511" s="153"/>
      <c r="L511" s="152"/>
      <c r="M511" s="154"/>
      <c r="N511" s="122"/>
      <c r="O511" s="122"/>
      <c r="P511" s="123"/>
      <c r="Q511" s="188"/>
      <c r="R511" s="10"/>
      <c r="S511" s="10"/>
      <c r="T511" s="11"/>
      <c r="V511" s="27"/>
    </row>
    <row r="512" spans="2:22" s="7" customFormat="1" ht="49.5" hidden="1" customHeight="1">
      <c r="B512" s="105" t="s">
        <v>154</v>
      </c>
      <c r="C512" s="107">
        <f t="shared" si="30"/>
        <v>13</v>
      </c>
      <c r="D512" s="116" t="s">
        <v>88</v>
      </c>
      <c r="E512" s="97"/>
      <c r="F512" s="97"/>
      <c r="G512" s="97"/>
      <c r="H512" s="150">
        <f t="shared" si="29"/>
        <v>0</v>
      </c>
      <c r="I512" s="151"/>
      <c r="J512" s="152"/>
      <c r="K512" s="153"/>
      <c r="L512" s="152"/>
      <c r="M512" s="154"/>
      <c r="N512" s="122"/>
      <c r="O512" s="122"/>
      <c r="P512" s="123"/>
      <c r="Q512" s="188"/>
      <c r="R512" s="12"/>
      <c r="S512" s="12"/>
      <c r="T512" s="13"/>
      <c r="V512" s="27"/>
    </row>
    <row r="513" spans="2:22" s="7" customFormat="1" ht="49.5" hidden="1" customHeight="1">
      <c r="B513" s="105" t="s">
        <v>154</v>
      </c>
      <c r="C513" s="107">
        <f t="shared" si="30"/>
        <v>14</v>
      </c>
      <c r="D513" s="116" t="s">
        <v>88</v>
      </c>
      <c r="E513" s="97"/>
      <c r="F513" s="97"/>
      <c r="G513" s="97"/>
      <c r="H513" s="150">
        <f t="shared" si="29"/>
        <v>0</v>
      </c>
      <c r="I513" s="151"/>
      <c r="J513" s="152"/>
      <c r="K513" s="153"/>
      <c r="L513" s="152"/>
      <c r="M513" s="154"/>
      <c r="N513" s="122"/>
      <c r="O513" s="122"/>
      <c r="P513" s="123"/>
      <c r="Q513" s="188"/>
      <c r="R513" s="12"/>
      <c r="S513" s="12"/>
      <c r="T513" s="13"/>
      <c r="V513" s="27"/>
    </row>
    <row r="514" spans="2:22" s="7" customFormat="1" ht="49.5" hidden="1" customHeight="1">
      <c r="B514" s="105" t="s">
        <v>154</v>
      </c>
      <c r="C514" s="107">
        <f t="shared" si="30"/>
        <v>15</v>
      </c>
      <c r="D514" s="116" t="s">
        <v>88</v>
      </c>
      <c r="E514" s="97"/>
      <c r="F514" s="97"/>
      <c r="G514" s="97"/>
      <c r="H514" s="150">
        <f t="shared" si="29"/>
        <v>0</v>
      </c>
      <c r="I514" s="151"/>
      <c r="J514" s="152"/>
      <c r="K514" s="153"/>
      <c r="L514" s="152"/>
      <c r="M514" s="154"/>
      <c r="N514" s="122"/>
      <c r="O514" s="122"/>
      <c r="P514" s="123"/>
      <c r="Q514" s="188"/>
      <c r="R514" s="12"/>
      <c r="S514" s="12"/>
      <c r="T514" s="13"/>
      <c r="V514" s="27"/>
    </row>
    <row r="515" spans="2:22" s="7" customFormat="1" ht="49.5" hidden="1" customHeight="1">
      <c r="B515" s="105" t="s">
        <v>154</v>
      </c>
      <c r="C515" s="107">
        <f t="shared" si="30"/>
        <v>16</v>
      </c>
      <c r="D515" s="116" t="s">
        <v>88</v>
      </c>
      <c r="E515" s="97"/>
      <c r="F515" s="97"/>
      <c r="G515" s="97"/>
      <c r="H515" s="150">
        <f t="shared" si="29"/>
        <v>0</v>
      </c>
      <c r="I515" s="151"/>
      <c r="J515" s="152"/>
      <c r="K515" s="153"/>
      <c r="L515" s="152"/>
      <c r="M515" s="154"/>
      <c r="N515" s="122"/>
      <c r="O515" s="122"/>
      <c r="P515" s="123"/>
      <c r="Q515" s="188"/>
      <c r="R515" s="12"/>
      <c r="S515" s="12"/>
      <c r="T515" s="13"/>
      <c r="V515" s="27"/>
    </row>
    <row r="516" spans="2:22" s="7" customFormat="1" ht="49.5" hidden="1" customHeight="1">
      <c r="B516" s="105" t="s">
        <v>154</v>
      </c>
      <c r="C516" s="107">
        <f t="shared" si="30"/>
        <v>17</v>
      </c>
      <c r="D516" s="116" t="s">
        <v>88</v>
      </c>
      <c r="E516" s="97"/>
      <c r="F516" s="97"/>
      <c r="G516" s="97"/>
      <c r="H516" s="150">
        <f>IF(L516&lt;=0,I516*J516,I516*J516*L516)</f>
        <v>0</v>
      </c>
      <c r="I516" s="151"/>
      <c r="J516" s="152"/>
      <c r="K516" s="153"/>
      <c r="L516" s="152"/>
      <c r="M516" s="154"/>
      <c r="N516" s="122"/>
      <c r="O516" s="122"/>
      <c r="P516" s="123"/>
      <c r="Q516" s="188"/>
      <c r="R516" s="10"/>
      <c r="S516" s="10"/>
      <c r="T516" s="11"/>
      <c r="V516" s="27"/>
    </row>
    <row r="517" spans="2:22" s="7" customFormat="1" ht="49.5" hidden="1" customHeight="1">
      <c r="B517" s="105" t="s">
        <v>154</v>
      </c>
      <c r="C517" s="107">
        <f t="shared" si="30"/>
        <v>18</v>
      </c>
      <c r="D517" s="116" t="s">
        <v>88</v>
      </c>
      <c r="E517" s="97"/>
      <c r="F517" s="97"/>
      <c r="G517" s="97"/>
      <c r="H517" s="150">
        <f>IF(L517&lt;=0,I517*J517,I517*J517*L517)</f>
        <v>0</v>
      </c>
      <c r="I517" s="151"/>
      <c r="J517" s="152"/>
      <c r="K517" s="153"/>
      <c r="L517" s="152"/>
      <c r="M517" s="154"/>
      <c r="N517" s="122"/>
      <c r="O517" s="122"/>
      <c r="P517" s="123"/>
      <c r="Q517" s="188"/>
      <c r="R517" s="12"/>
      <c r="S517" s="12"/>
      <c r="T517" s="13"/>
      <c r="V517" s="27"/>
    </row>
    <row r="518" spans="2:22" s="7" customFormat="1" ht="49.5" hidden="1" customHeight="1">
      <c r="B518" s="105" t="s">
        <v>154</v>
      </c>
      <c r="C518" s="107">
        <f t="shared" si="30"/>
        <v>19</v>
      </c>
      <c r="D518" s="116" t="s">
        <v>88</v>
      </c>
      <c r="E518" s="97"/>
      <c r="F518" s="97"/>
      <c r="G518" s="97"/>
      <c r="H518" s="150">
        <f>IF(L518&lt;=0,I518*J518,I518*J518*L518)</f>
        <v>0</v>
      </c>
      <c r="I518" s="151"/>
      <c r="J518" s="152"/>
      <c r="K518" s="153"/>
      <c r="L518" s="152"/>
      <c r="M518" s="154"/>
      <c r="N518" s="122"/>
      <c r="O518" s="122"/>
      <c r="P518" s="123"/>
      <c r="Q518" s="188"/>
      <c r="R518" s="12"/>
      <c r="S518" s="12"/>
      <c r="T518" s="13"/>
      <c r="V518" s="27"/>
    </row>
    <row r="519" spans="2:22" s="7" customFormat="1" ht="49.5" hidden="1" customHeight="1">
      <c r="B519" s="105" t="s">
        <v>154</v>
      </c>
      <c r="C519" s="107">
        <f t="shared" si="30"/>
        <v>20</v>
      </c>
      <c r="D519" s="116" t="s">
        <v>88</v>
      </c>
      <c r="E519" s="97"/>
      <c r="F519" s="97"/>
      <c r="G519" s="97"/>
      <c r="H519" s="150">
        <f>IF(L519&lt;=0,I519*J519,I519*J519*L519)</f>
        <v>0</v>
      </c>
      <c r="I519" s="151"/>
      <c r="J519" s="152"/>
      <c r="K519" s="153"/>
      <c r="L519" s="152"/>
      <c r="M519" s="154"/>
      <c r="N519" s="122"/>
      <c r="O519" s="122"/>
      <c r="P519" s="123"/>
      <c r="Q519" s="188"/>
      <c r="R519" s="12"/>
      <c r="S519" s="12"/>
      <c r="T519" s="13"/>
      <c r="V519" s="27"/>
    </row>
    <row r="520" spans="2:22" s="7" customFormat="1" ht="49.5" hidden="1" customHeight="1">
      <c r="B520" s="105"/>
      <c r="C520" s="107">
        <f t="shared" si="30"/>
        <v>21</v>
      </c>
      <c r="D520" s="116" t="s">
        <v>88</v>
      </c>
      <c r="E520" s="97"/>
      <c r="F520" s="97"/>
      <c r="G520" s="97"/>
      <c r="H520" s="150">
        <f t="shared" ref="H520:H550" si="31">IF(L520&lt;=0,I520*J520,I520*J520*L520)</f>
        <v>0</v>
      </c>
      <c r="I520" s="151"/>
      <c r="J520" s="152"/>
      <c r="K520" s="153"/>
      <c r="L520" s="152"/>
      <c r="M520" s="154"/>
      <c r="N520" s="122"/>
      <c r="O520" s="122"/>
      <c r="P520" s="123"/>
      <c r="Q520" s="123"/>
      <c r="R520" s="12"/>
      <c r="S520" s="12"/>
      <c r="T520" s="13"/>
      <c r="U520" s="113"/>
      <c r="V520" s="27"/>
    </row>
    <row r="521" spans="2:22" s="7" customFormat="1" ht="49.5" hidden="1" customHeight="1">
      <c r="B521" s="105"/>
      <c r="C521" s="107">
        <f t="shared" si="30"/>
        <v>22</v>
      </c>
      <c r="D521" s="116" t="s">
        <v>88</v>
      </c>
      <c r="E521" s="97"/>
      <c r="F521" s="97"/>
      <c r="G521" s="97"/>
      <c r="H521" s="150">
        <f t="shared" si="31"/>
        <v>0</v>
      </c>
      <c r="I521" s="151"/>
      <c r="J521" s="152"/>
      <c r="K521" s="153"/>
      <c r="L521" s="152"/>
      <c r="M521" s="154"/>
      <c r="N521" s="122"/>
      <c r="O521" s="122"/>
      <c r="P521" s="123"/>
      <c r="Q521" s="123"/>
      <c r="R521" s="12"/>
      <c r="S521" s="12"/>
      <c r="T521" s="13"/>
      <c r="U521" s="113"/>
      <c r="V521" s="27"/>
    </row>
    <row r="522" spans="2:22" s="7" customFormat="1" ht="49.5" hidden="1" customHeight="1">
      <c r="B522" s="105"/>
      <c r="C522" s="107">
        <f t="shared" si="30"/>
        <v>23</v>
      </c>
      <c r="D522" s="116" t="s">
        <v>88</v>
      </c>
      <c r="E522" s="97"/>
      <c r="F522" s="97"/>
      <c r="G522" s="97"/>
      <c r="H522" s="150">
        <f t="shared" si="31"/>
        <v>0</v>
      </c>
      <c r="I522" s="151"/>
      <c r="J522" s="152"/>
      <c r="K522" s="153"/>
      <c r="L522" s="152"/>
      <c r="M522" s="154"/>
      <c r="N522" s="122"/>
      <c r="O522" s="122"/>
      <c r="P522" s="123"/>
      <c r="Q522" s="123"/>
      <c r="R522" s="12"/>
      <c r="S522" s="12"/>
      <c r="T522" s="13"/>
      <c r="U522" s="113"/>
      <c r="V522" s="27"/>
    </row>
    <row r="523" spans="2:22" s="7" customFormat="1" ht="49.5" hidden="1" customHeight="1">
      <c r="B523" s="105"/>
      <c r="C523" s="107">
        <f t="shared" si="30"/>
        <v>24</v>
      </c>
      <c r="D523" s="116" t="s">
        <v>88</v>
      </c>
      <c r="E523" s="97"/>
      <c r="F523" s="97"/>
      <c r="G523" s="97"/>
      <c r="H523" s="150">
        <f t="shared" si="31"/>
        <v>0</v>
      </c>
      <c r="I523" s="151"/>
      <c r="J523" s="152"/>
      <c r="K523" s="153"/>
      <c r="L523" s="152"/>
      <c r="M523" s="154"/>
      <c r="N523" s="122"/>
      <c r="O523" s="122"/>
      <c r="P523" s="123"/>
      <c r="Q523" s="123"/>
      <c r="R523" s="12"/>
      <c r="S523" s="12"/>
      <c r="T523" s="13"/>
      <c r="U523" s="113"/>
      <c r="V523" s="27"/>
    </row>
    <row r="524" spans="2:22" s="7" customFormat="1" ht="49.5" hidden="1" customHeight="1">
      <c r="B524" s="105"/>
      <c r="C524" s="107">
        <f t="shared" si="30"/>
        <v>25</v>
      </c>
      <c r="D524" s="116" t="s">
        <v>88</v>
      </c>
      <c r="E524" s="97"/>
      <c r="F524" s="97"/>
      <c r="G524" s="97"/>
      <c r="H524" s="150">
        <f t="shared" si="31"/>
        <v>0</v>
      </c>
      <c r="I524" s="151"/>
      <c r="J524" s="152"/>
      <c r="K524" s="153"/>
      <c r="L524" s="152"/>
      <c r="M524" s="154"/>
      <c r="N524" s="122"/>
      <c r="O524" s="122"/>
      <c r="P524" s="123"/>
      <c r="Q524" s="123"/>
      <c r="R524" s="12"/>
      <c r="S524" s="12"/>
      <c r="T524" s="13"/>
      <c r="U524" s="113"/>
      <c r="V524" s="27"/>
    </row>
    <row r="525" spans="2:22" s="7" customFormat="1" ht="49.5" hidden="1" customHeight="1">
      <c r="B525" s="105"/>
      <c r="C525" s="107">
        <f t="shared" si="30"/>
        <v>26</v>
      </c>
      <c r="D525" s="116" t="s">
        <v>88</v>
      </c>
      <c r="E525" s="97"/>
      <c r="F525" s="97"/>
      <c r="G525" s="97"/>
      <c r="H525" s="150">
        <f t="shared" si="31"/>
        <v>0</v>
      </c>
      <c r="I525" s="151"/>
      <c r="J525" s="152"/>
      <c r="K525" s="153"/>
      <c r="L525" s="152"/>
      <c r="M525" s="154"/>
      <c r="N525" s="122"/>
      <c r="O525" s="122"/>
      <c r="P525" s="123"/>
      <c r="Q525" s="123"/>
      <c r="R525" s="12"/>
      <c r="S525" s="12"/>
      <c r="T525" s="13"/>
      <c r="U525" s="113"/>
      <c r="V525" s="27"/>
    </row>
    <row r="526" spans="2:22" s="7" customFormat="1" ht="49.5" hidden="1" customHeight="1">
      <c r="B526" s="105"/>
      <c r="C526" s="107">
        <f t="shared" si="30"/>
        <v>27</v>
      </c>
      <c r="D526" s="116" t="s">
        <v>88</v>
      </c>
      <c r="E526" s="97"/>
      <c r="F526" s="97"/>
      <c r="G526" s="97"/>
      <c r="H526" s="150">
        <f t="shared" si="31"/>
        <v>0</v>
      </c>
      <c r="I526" s="151"/>
      <c r="J526" s="152"/>
      <c r="K526" s="153"/>
      <c r="L526" s="152"/>
      <c r="M526" s="154"/>
      <c r="N526" s="122"/>
      <c r="O526" s="122"/>
      <c r="P526" s="123"/>
      <c r="Q526" s="123"/>
      <c r="R526" s="12"/>
      <c r="S526" s="12"/>
      <c r="T526" s="13"/>
      <c r="U526" s="113"/>
      <c r="V526" s="27"/>
    </row>
    <row r="527" spans="2:22" s="7" customFormat="1" ht="49.5" hidden="1" customHeight="1">
      <c r="B527" s="105"/>
      <c r="C527" s="107">
        <f t="shared" si="30"/>
        <v>28</v>
      </c>
      <c r="D527" s="116" t="s">
        <v>88</v>
      </c>
      <c r="E527" s="97"/>
      <c r="F527" s="97"/>
      <c r="G527" s="97"/>
      <c r="H527" s="150">
        <f t="shared" si="31"/>
        <v>0</v>
      </c>
      <c r="I527" s="151"/>
      <c r="J527" s="152"/>
      <c r="K527" s="153"/>
      <c r="L527" s="152"/>
      <c r="M527" s="154"/>
      <c r="N527" s="122"/>
      <c r="O527" s="122"/>
      <c r="P527" s="123"/>
      <c r="Q527" s="123"/>
      <c r="R527" s="12"/>
      <c r="S527" s="12"/>
      <c r="T527" s="13"/>
      <c r="U527" s="113"/>
      <c r="V527" s="27"/>
    </row>
    <row r="528" spans="2:22" s="7" customFormat="1" ht="49.5" hidden="1" customHeight="1">
      <c r="B528" s="105"/>
      <c r="C528" s="107">
        <f t="shared" si="30"/>
        <v>29</v>
      </c>
      <c r="D528" s="116" t="s">
        <v>88</v>
      </c>
      <c r="E528" s="97"/>
      <c r="F528" s="97"/>
      <c r="G528" s="97"/>
      <c r="H528" s="150">
        <f t="shared" si="31"/>
        <v>0</v>
      </c>
      <c r="I528" s="151"/>
      <c r="J528" s="152"/>
      <c r="K528" s="153"/>
      <c r="L528" s="152"/>
      <c r="M528" s="154"/>
      <c r="N528" s="122"/>
      <c r="O528" s="122"/>
      <c r="P528" s="123"/>
      <c r="Q528" s="123"/>
      <c r="R528" s="12"/>
      <c r="S528" s="12"/>
      <c r="T528" s="13"/>
      <c r="U528" s="113"/>
      <c r="V528" s="27"/>
    </row>
    <row r="529" spans="2:22" s="7" customFormat="1" ht="49.5" hidden="1" customHeight="1">
      <c r="B529" s="105"/>
      <c r="C529" s="107">
        <f t="shared" si="30"/>
        <v>30</v>
      </c>
      <c r="D529" s="116" t="s">
        <v>88</v>
      </c>
      <c r="E529" s="97"/>
      <c r="F529" s="97"/>
      <c r="G529" s="97"/>
      <c r="H529" s="150">
        <f t="shared" si="31"/>
        <v>0</v>
      </c>
      <c r="I529" s="151"/>
      <c r="J529" s="152"/>
      <c r="K529" s="153"/>
      <c r="L529" s="152"/>
      <c r="M529" s="154"/>
      <c r="N529" s="122"/>
      <c r="O529" s="122"/>
      <c r="P529" s="123"/>
      <c r="Q529" s="123"/>
      <c r="R529" s="12"/>
      <c r="S529" s="12"/>
      <c r="T529" s="13"/>
      <c r="U529" s="113" t="s">
        <v>93</v>
      </c>
      <c r="V529" s="27"/>
    </row>
    <row r="530" spans="2:22" s="7" customFormat="1" ht="49.5" hidden="1" customHeight="1">
      <c r="B530" s="105"/>
      <c r="C530" s="107">
        <f t="shared" si="30"/>
        <v>31</v>
      </c>
      <c r="D530" s="116" t="s">
        <v>88</v>
      </c>
      <c r="E530" s="97"/>
      <c r="F530" s="97"/>
      <c r="G530" s="97"/>
      <c r="H530" s="150">
        <f t="shared" si="31"/>
        <v>0</v>
      </c>
      <c r="I530" s="151"/>
      <c r="J530" s="152"/>
      <c r="K530" s="153"/>
      <c r="L530" s="152"/>
      <c r="M530" s="154"/>
      <c r="N530" s="122"/>
      <c r="O530" s="122"/>
      <c r="P530" s="123"/>
      <c r="Q530" s="123"/>
      <c r="R530" s="12"/>
      <c r="S530" s="12"/>
      <c r="T530" s="13"/>
      <c r="U530" s="113"/>
      <c r="V530" s="27"/>
    </row>
    <row r="531" spans="2:22" s="7" customFormat="1" ht="49.5" hidden="1" customHeight="1">
      <c r="B531" s="105"/>
      <c r="C531" s="107">
        <f t="shared" si="30"/>
        <v>32</v>
      </c>
      <c r="D531" s="116" t="s">
        <v>88</v>
      </c>
      <c r="E531" s="97"/>
      <c r="F531" s="97"/>
      <c r="G531" s="97"/>
      <c r="H531" s="150">
        <f t="shared" si="31"/>
        <v>0</v>
      </c>
      <c r="I531" s="151"/>
      <c r="J531" s="152"/>
      <c r="K531" s="153"/>
      <c r="L531" s="152"/>
      <c r="M531" s="154"/>
      <c r="N531" s="122"/>
      <c r="O531" s="122"/>
      <c r="P531" s="123"/>
      <c r="Q531" s="123"/>
      <c r="R531" s="12"/>
      <c r="S531" s="12"/>
      <c r="T531" s="13"/>
      <c r="U531" s="113"/>
      <c r="V531" s="27"/>
    </row>
    <row r="532" spans="2:22" s="7" customFormat="1" ht="49.5" hidden="1" customHeight="1">
      <c r="B532" s="105"/>
      <c r="C532" s="107">
        <f t="shared" si="30"/>
        <v>33</v>
      </c>
      <c r="D532" s="116" t="s">
        <v>88</v>
      </c>
      <c r="E532" s="97"/>
      <c r="F532" s="97"/>
      <c r="G532" s="97"/>
      <c r="H532" s="150">
        <f t="shared" si="31"/>
        <v>0</v>
      </c>
      <c r="I532" s="151"/>
      <c r="J532" s="152"/>
      <c r="K532" s="153"/>
      <c r="L532" s="152"/>
      <c r="M532" s="154"/>
      <c r="N532" s="122"/>
      <c r="O532" s="122"/>
      <c r="P532" s="123"/>
      <c r="Q532" s="123"/>
      <c r="R532" s="12"/>
      <c r="S532" s="12"/>
      <c r="T532" s="13"/>
      <c r="U532" s="113"/>
      <c r="V532" s="27"/>
    </row>
    <row r="533" spans="2:22" s="7" customFormat="1" ht="49.5" hidden="1" customHeight="1">
      <c r="B533" s="105"/>
      <c r="C533" s="107">
        <f t="shared" si="30"/>
        <v>34</v>
      </c>
      <c r="D533" s="116" t="s">
        <v>88</v>
      </c>
      <c r="E533" s="97"/>
      <c r="F533" s="97"/>
      <c r="G533" s="97"/>
      <c r="H533" s="150">
        <f t="shared" si="31"/>
        <v>0</v>
      </c>
      <c r="I533" s="151"/>
      <c r="J533" s="152"/>
      <c r="K533" s="153"/>
      <c r="L533" s="152"/>
      <c r="M533" s="154"/>
      <c r="N533" s="122"/>
      <c r="O533" s="122"/>
      <c r="P533" s="123"/>
      <c r="Q533" s="123"/>
      <c r="R533" s="12"/>
      <c r="S533" s="12"/>
      <c r="T533" s="13"/>
      <c r="U533" s="113"/>
      <c r="V533" s="27"/>
    </row>
    <row r="534" spans="2:22" s="7" customFormat="1" ht="49.5" hidden="1" customHeight="1">
      <c r="B534" s="105"/>
      <c r="C534" s="107">
        <f t="shared" si="30"/>
        <v>35</v>
      </c>
      <c r="D534" s="116" t="s">
        <v>88</v>
      </c>
      <c r="E534" s="97"/>
      <c r="F534" s="97"/>
      <c r="G534" s="97"/>
      <c r="H534" s="150">
        <f t="shared" si="31"/>
        <v>0</v>
      </c>
      <c r="I534" s="151"/>
      <c r="J534" s="152"/>
      <c r="K534" s="153"/>
      <c r="L534" s="152"/>
      <c r="M534" s="154"/>
      <c r="N534" s="122"/>
      <c r="O534" s="122"/>
      <c r="P534" s="123"/>
      <c r="Q534" s="123"/>
      <c r="R534" s="12"/>
      <c r="S534" s="12"/>
      <c r="T534" s="13"/>
      <c r="U534" s="113"/>
      <c r="V534" s="27"/>
    </row>
    <row r="535" spans="2:22" s="7" customFormat="1" ht="49.5" hidden="1" customHeight="1">
      <c r="B535" s="105"/>
      <c r="C535" s="107">
        <f t="shared" si="30"/>
        <v>36</v>
      </c>
      <c r="D535" s="116" t="s">
        <v>88</v>
      </c>
      <c r="E535" s="97"/>
      <c r="F535" s="97"/>
      <c r="G535" s="97"/>
      <c r="H535" s="150">
        <f t="shared" si="31"/>
        <v>0</v>
      </c>
      <c r="I535" s="151"/>
      <c r="J535" s="152"/>
      <c r="K535" s="153"/>
      <c r="L535" s="152"/>
      <c r="M535" s="154"/>
      <c r="N535" s="122"/>
      <c r="O535" s="122"/>
      <c r="P535" s="123"/>
      <c r="Q535" s="123"/>
      <c r="R535" s="12"/>
      <c r="S535" s="12"/>
      <c r="T535" s="13"/>
      <c r="U535" s="113"/>
      <c r="V535" s="27"/>
    </row>
    <row r="536" spans="2:22" s="7" customFormat="1" ht="49.5" hidden="1" customHeight="1">
      <c r="B536" s="105"/>
      <c r="C536" s="107">
        <f t="shared" si="30"/>
        <v>37</v>
      </c>
      <c r="D536" s="116" t="s">
        <v>88</v>
      </c>
      <c r="E536" s="97"/>
      <c r="F536" s="97"/>
      <c r="G536" s="97"/>
      <c r="H536" s="150">
        <f t="shared" si="31"/>
        <v>0</v>
      </c>
      <c r="I536" s="151"/>
      <c r="J536" s="152"/>
      <c r="K536" s="153"/>
      <c r="L536" s="152"/>
      <c r="M536" s="154"/>
      <c r="N536" s="122"/>
      <c r="O536" s="122"/>
      <c r="P536" s="123"/>
      <c r="Q536" s="123"/>
      <c r="R536" s="12"/>
      <c r="S536" s="12"/>
      <c r="T536" s="13"/>
      <c r="U536" s="113"/>
      <c r="V536" s="27"/>
    </row>
    <row r="537" spans="2:22" s="7" customFormat="1" ht="49.5" hidden="1" customHeight="1">
      <c r="B537" s="105"/>
      <c r="C537" s="107">
        <f t="shared" si="30"/>
        <v>38</v>
      </c>
      <c r="D537" s="116" t="s">
        <v>88</v>
      </c>
      <c r="E537" s="97"/>
      <c r="F537" s="97"/>
      <c r="G537" s="97"/>
      <c r="H537" s="150">
        <f t="shared" si="31"/>
        <v>0</v>
      </c>
      <c r="I537" s="151"/>
      <c r="J537" s="152"/>
      <c r="K537" s="153"/>
      <c r="L537" s="152"/>
      <c r="M537" s="154"/>
      <c r="N537" s="122"/>
      <c r="O537" s="122"/>
      <c r="P537" s="123"/>
      <c r="Q537" s="123"/>
      <c r="R537" s="12"/>
      <c r="S537" s="12"/>
      <c r="T537" s="13"/>
      <c r="U537" s="113"/>
      <c r="V537" s="27"/>
    </row>
    <row r="538" spans="2:22" s="7" customFormat="1" ht="49.5" hidden="1" customHeight="1">
      <c r="B538" s="105"/>
      <c r="C538" s="107">
        <f t="shared" si="30"/>
        <v>39</v>
      </c>
      <c r="D538" s="116" t="s">
        <v>88</v>
      </c>
      <c r="E538" s="97"/>
      <c r="F538" s="97"/>
      <c r="G538" s="97"/>
      <c r="H538" s="150">
        <f t="shared" si="31"/>
        <v>0</v>
      </c>
      <c r="I538" s="151"/>
      <c r="J538" s="152"/>
      <c r="K538" s="153"/>
      <c r="L538" s="152"/>
      <c r="M538" s="154"/>
      <c r="N538" s="122"/>
      <c r="O538" s="122"/>
      <c r="P538" s="123"/>
      <c r="Q538" s="123"/>
      <c r="R538" s="12"/>
      <c r="S538" s="12"/>
      <c r="T538" s="13"/>
      <c r="U538" s="113"/>
      <c r="V538" s="27"/>
    </row>
    <row r="539" spans="2:22" s="7" customFormat="1" ht="49.5" hidden="1" customHeight="1">
      <c r="B539" s="105"/>
      <c r="C539" s="107">
        <f t="shared" si="30"/>
        <v>40</v>
      </c>
      <c r="D539" s="116" t="s">
        <v>88</v>
      </c>
      <c r="E539" s="97"/>
      <c r="F539" s="97"/>
      <c r="G539" s="97"/>
      <c r="H539" s="150">
        <f t="shared" si="31"/>
        <v>0</v>
      </c>
      <c r="I539" s="151"/>
      <c r="J539" s="152"/>
      <c r="K539" s="153"/>
      <c r="L539" s="152"/>
      <c r="M539" s="154"/>
      <c r="N539" s="122"/>
      <c r="O539" s="122"/>
      <c r="P539" s="123"/>
      <c r="Q539" s="123"/>
      <c r="R539" s="12"/>
      <c r="S539" s="12"/>
      <c r="T539" s="13"/>
      <c r="U539" s="113"/>
      <c r="V539" s="27"/>
    </row>
    <row r="540" spans="2:22" s="7" customFormat="1" ht="49.5" hidden="1" customHeight="1">
      <c r="B540" s="105"/>
      <c r="C540" s="107">
        <f t="shared" si="30"/>
        <v>41</v>
      </c>
      <c r="D540" s="116" t="s">
        <v>88</v>
      </c>
      <c r="E540" s="97"/>
      <c r="F540" s="97"/>
      <c r="G540" s="97"/>
      <c r="H540" s="150">
        <f t="shared" si="31"/>
        <v>0</v>
      </c>
      <c r="I540" s="151"/>
      <c r="J540" s="152"/>
      <c r="K540" s="153"/>
      <c r="L540" s="152"/>
      <c r="M540" s="154"/>
      <c r="N540" s="122"/>
      <c r="O540" s="122"/>
      <c r="P540" s="123"/>
      <c r="Q540" s="123"/>
      <c r="R540" s="12"/>
      <c r="S540" s="12"/>
      <c r="T540" s="13"/>
      <c r="U540" s="113"/>
      <c r="V540" s="27"/>
    </row>
    <row r="541" spans="2:22" s="7" customFormat="1" ht="49.5" hidden="1" customHeight="1">
      <c r="B541" s="105"/>
      <c r="C541" s="107">
        <f t="shared" si="30"/>
        <v>42</v>
      </c>
      <c r="D541" s="116" t="s">
        <v>88</v>
      </c>
      <c r="E541" s="97"/>
      <c r="F541" s="97"/>
      <c r="G541" s="97"/>
      <c r="H541" s="150">
        <f t="shared" si="31"/>
        <v>0</v>
      </c>
      <c r="I541" s="151"/>
      <c r="J541" s="152"/>
      <c r="K541" s="153"/>
      <c r="L541" s="152"/>
      <c r="M541" s="154"/>
      <c r="N541" s="122"/>
      <c r="O541" s="122"/>
      <c r="P541" s="123"/>
      <c r="Q541" s="123"/>
      <c r="R541" s="12"/>
      <c r="S541" s="12"/>
      <c r="T541" s="13"/>
      <c r="U541" s="113"/>
      <c r="V541" s="27"/>
    </row>
    <row r="542" spans="2:22" s="7" customFormat="1" ht="49.5" hidden="1" customHeight="1">
      <c r="B542" s="105"/>
      <c r="C542" s="107">
        <f t="shared" si="30"/>
        <v>43</v>
      </c>
      <c r="D542" s="116" t="s">
        <v>88</v>
      </c>
      <c r="E542" s="97"/>
      <c r="F542" s="97"/>
      <c r="G542" s="97"/>
      <c r="H542" s="150">
        <f t="shared" si="31"/>
        <v>0</v>
      </c>
      <c r="I542" s="151"/>
      <c r="J542" s="152"/>
      <c r="K542" s="153"/>
      <c r="L542" s="152"/>
      <c r="M542" s="154"/>
      <c r="N542" s="122"/>
      <c r="O542" s="122"/>
      <c r="P542" s="123"/>
      <c r="Q542" s="123"/>
      <c r="R542" s="12"/>
      <c r="S542" s="12"/>
      <c r="T542" s="13"/>
      <c r="U542" s="113"/>
      <c r="V542" s="27"/>
    </row>
    <row r="543" spans="2:22" s="7" customFormat="1" ht="49.5" hidden="1" customHeight="1">
      <c r="B543" s="105"/>
      <c r="C543" s="107">
        <f t="shared" si="30"/>
        <v>44</v>
      </c>
      <c r="D543" s="116" t="s">
        <v>88</v>
      </c>
      <c r="E543" s="97"/>
      <c r="F543" s="97"/>
      <c r="G543" s="97"/>
      <c r="H543" s="150">
        <f t="shared" si="31"/>
        <v>0</v>
      </c>
      <c r="I543" s="151"/>
      <c r="J543" s="152"/>
      <c r="K543" s="153"/>
      <c r="L543" s="152"/>
      <c r="M543" s="154"/>
      <c r="N543" s="122"/>
      <c r="O543" s="122"/>
      <c r="P543" s="123"/>
      <c r="Q543" s="123"/>
      <c r="R543" s="12"/>
      <c r="S543" s="12"/>
      <c r="T543" s="13"/>
      <c r="U543" s="113"/>
      <c r="V543" s="27"/>
    </row>
    <row r="544" spans="2:22" s="7" customFormat="1" ht="49.5" hidden="1" customHeight="1">
      <c r="B544" s="105"/>
      <c r="C544" s="107">
        <f t="shared" si="30"/>
        <v>45</v>
      </c>
      <c r="D544" s="116" t="s">
        <v>88</v>
      </c>
      <c r="E544" s="97"/>
      <c r="F544" s="97"/>
      <c r="G544" s="97"/>
      <c r="H544" s="150">
        <f t="shared" si="31"/>
        <v>0</v>
      </c>
      <c r="I544" s="151"/>
      <c r="J544" s="152"/>
      <c r="K544" s="153"/>
      <c r="L544" s="152"/>
      <c r="M544" s="154"/>
      <c r="N544" s="122"/>
      <c r="O544" s="122"/>
      <c r="P544" s="123"/>
      <c r="Q544" s="123"/>
      <c r="R544" s="12"/>
      <c r="S544" s="12"/>
      <c r="T544" s="13"/>
      <c r="U544" s="113"/>
      <c r="V544" s="27"/>
    </row>
    <row r="545" spans="2:22" s="7" customFormat="1" ht="49.5" hidden="1" customHeight="1">
      <c r="B545" s="105"/>
      <c r="C545" s="107">
        <f t="shared" si="30"/>
        <v>46</v>
      </c>
      <c r="D545" s="116" t="s">
        <v>88</v>
      </c>
      <c r="E545" s="97"/>
      <c r="F545" s="97"/>
      <c r="G545" s="97"/>
      <c r="H545" s="150">
        <f t="shared" si="31"/>
        <v>0</v>
      </c>
      <c r="I545" s="151"/>
      <c r="J545" s="152"/>
      <c r="K545" s="153"/>
      <c r="L545" s="152"/>
      <c r="M545" s="154"/>
      <c r="N545" s="122"/>
      <c r="O545" s="122"/>
      <c r="P545" s="123"/>
      <c r="Q545" s="123"/>
      <c r="R545" s="12"/>
      <c r="S545" s="12"/>
      <c r="T545" s="13"/>
      <c r="U545" s="113"/>
      <c r="V545" s="27"/>
    </row>
    <row r="546" spans="2:22" s="7" customFormat="1" ht="49.5" hidden="1" customHeight="1">
      <c r="B546" s="105"/>
      <c r="C546" s="107">
        <f t="shared" si="30"/>
        <v>47</v>
      </c>
      <c r="D546" s="116" t="s">
        <v>88</v>
      </c>
      <c r="E546" s="97"/>
      <c r="F546" s="97"/>
      <c r="G546" s="97"/>
      <c r="H546" s="150">
        <f t="shared" si="31"/>
        <v>0</v>
      </c>
      <c r="I546" s="151"/>
      <c r="J546" s="152"/>
      <c r="K546" s="153"/>
      <c r="L546" s="152"/>
      <c r="M546" s="154"/>
      <c r="N546" s="122"/>
      <c r="O546" s="122"/>
      <c r="P546" s="123"/>
      <c r="Q546" s="123"/>
      <c r="R546" s="12"/>
      <c r="S546" s="12"/>
      <c r="T546" s="13"/>
      <c r="U546" s="113"/>
      <c r="V546" s="27"/>
    </row>
    <row r="547" spans="2:22" s="7" customFormat="1" ht="49.5" hidden="1" customHeight="1">
      <c r="B547" s="105"/>
      <c r="C547" s="107">
        <f t="shared" si="30"/>
        <v>48</v>
      </c>
      <c r="D547" s="116" t="s">
        <v>88</v>
      </c>
      <c r="E547" s="97"/>
      <c r="F547" s="97"/>
      <c r="G547" s="97"/>
      <c r="H547" s="150">
        <f t="shared" si="31"/>
        <v>0</v>
      </c>
      <c r="I547" s="151"/>
      <c r="J547" s="152"/>
      <c r="K547" s="153"/>
      <c r="L547" s="152"/>
      <c r="M547" s="154"/>
      <c r="N547" s="122"/>
      <c r="O547" s="122"/>
      <c r="P547" s="123"/>
      <c r="Q547" s="123"/>
      <c r="R547" s="12"/>
      <c r="S547" s="12"/>
      <c r="T547" s="13"/>
      <c r="U547" s="113"/>
      <c r="V547" s="27"/>
    </row>
    <row r="548" spans="2:22" s="7" customFormat="1" ht="49.5" hidden="1" customHeight="1">
      <c r="B548" s="105"/>
      <c r="C548" s="107">
        <f t="shared" si="30"/>
        <v>49</v>
      </c>
      <c r="D548" s="116" t="s">
        <v>88</v>
      </c>
      <c r="E548" s="97"/>
      <c r="F548" s="97"/>
      <c r="G548" s="97"/>
      <c r="H548" s="150">
        <f t="shared" si="31"/>
        <v>0</v>
      </c>
      <c r="I548" s="151"/>
      <c r="J548" s="152"/>
      <c r="K548" s="153"/>
      <c r="L548" s="152"/>
      <c r="M548" s="154"/>
      <c r="N548" s="122"/>
      <c r="O548" s="122"/>
      <c r="P548" s="123"/>
      <c r="Q548" s="123"/>
      <c r="R548" s="12"/>
      <c r="S548" s="12"/>
      <c r="T548" s="13"/>
      <c r="U548" s="113"/>
      <c r="V548" s="27"/>
    </row>
    <row r="549" spans="2:22" s="7" customFormat="1" ht="49.5" hidden="1" customHeight="1">
      <c r="B549" s="105"/>
      <c r="C549" s="107">
        <f t="shared" si="30"/>
        <v>50</v>
      </c>
      <c r="D549" s="116" t="s">
        <v>88</v>
      </c>
      <c r="E549" s="97"/>
      <c r="F549" s="97"/>
      <c r="G549" s="97"/>
      <c r="H549" s="150">
        <f t="shared" si="31"/>
        <v>0</v>
      </c>
      <c r="I549" s="151"/>
      <c r="J549" s="152"/>
      <c r="K549" s="153"/>
      <c r="L549" s="152"/>
      <c r="M549" s="154"/>
      <c r="N549" s="122"/>
      <c r="O549" s="122"/>
      <c r="P549" s="123"/>
      <c r="Q549" s="123"/>
      <c r="R549" s="12"/>
      <c r="S549" s="12"/>
      <c r="T549" s="13"/>
      <c r="U549" s="113"/>
      <c r="V549" s="27"/>
    </row>
    <row r="550" spans="2:22" s="7" customFormat="1" ht="49.5" hidden="1" customHeight="1">
      <c r="B550" s="105" t="s">
        <v>154</v>
      </c>
      <c r="C550" s="107">
        <f t="shared" si="30"/>
        <v>51</v>
      </c>
      <c r="D550" s="116" t="s">
        <v>88</v>
      </c>
      <c r="E550" s="97"/>
      <c r="F550" s="97"/>
      <c r="G550" s="97"/>
      <c r="H550" s="150">
        <f t="shared" si="31"/>
        <v>0</v>
      </c>
      <c r="I550" s="151"/>
      <c r="J550" s="152"/>
      <c r="K550" s="153"/>
      <c r="L550" s="152"/>
      <c r="M550" s="154"/>
      <c r="N550" s="122"/>
      <c r="O550" s="122"/>
      <c r="P550" s="123"/>
      <c r="Q550" s="188"/>
      <c r="R550" s="12"/>
      <c r="S550" s="12"/>
      <c r="T550" s="13"/>
      <c r="V550" s="27"/>
    </row>
    <row r="551" spans="2:22" s="7" customFormat="1" ht="49.5" hidden="1" customHeight="1">
      <c r="B551" s="105" t="s">
        <v>154</v>
      </c>
      <c r="C551" s="107">
        <f t="shared" si="30"/>
        <v>52</v>
      </c>
      <c r="D551" s="116" t="s">
        <v>88</v>
      </c>
      <c r="E551" s="97"/>
      <c r="F551" s="97"/>
      <c r="G551" s="97"/>
      <c r="H551" s="150">
        <f t="shared" si="29"/>
        <v>0</v>
      </c>
      <c r="I551" s="151"/>
      <c r="J551" s="152"/>
      <c r="K551" s="153"/>
      <c r="L551" s="152"/>
      <c r="M551" s="154"/>
      <c r="N551" s="122"/>
      <c r="O551" s="122"/>
      <c r="P551" s="123"/>
      <c r="Q551" s="188"/>
      <c r="R551" s="10"/>
      <c r="S551" s="10"/>
      <c r="T551" s="11"/>
      <c r="V551" s="27"/>
    </row>
    <row r="552" spans="2:22" s="7" customFormat="1" ht="49.5" hidden="1" customHeight="1">
      <c r="B552" s="105" t="s">
        <v>154</v>
      </c>
      <c r="C552" s="107">
        <f t="shared" si="30"/>
        <v>53</v>
      </c>
      <c r="D552" s="116" t="s">
        <v>88</v>
      </c>
      <c r="E552" s="97"/>
      <c r="F552" s="97"/>
      <c r="G552" s="97"/>
      <c r="H552" s="150">
        <f t="shared" si="29"/>
        <v>0</v>
      </c>
      <c r="I552" s="151"/>
      <c r="J552" s="152"/>
      <c r="K552" s="153"/>
      <c r="L552" s="152"/>
      <c r="M552" s="154"/>
      <c r="N552" s="122"/>
      <c r="O552" s="122"/>
      <c r="P552" s="123"/>
      <c r="Q552" s="188"/>
      <c r="R552" s="12"/>
      <c r="S552" s="12"/>
      <c r="T552" s="13"/>
      <c r="V552" s="27"/>
    </row>
    <row r="553" spans="2:22" s="7" customFormat="1" ht="49.5" hidden="1" customHeight="1">
      <c r="B553" s="105" t="s">
        <v>154</v>
      </c>
      <c r="C553" s="107">
        <f t="shared" si="30"/>
        <v>54</v>
      </c>
      <c r="D553" s="116" t="s">
        <v>88</v>
      </c>
      <c r="E553" s="97"/>
      <c r="F553" s="97"/>
      <c r="G553" s="97"/>
      <c r="H553" s="150">
        <f t="shared" si="29"/>
        <v>0</v>
      </c>
      <c r="I553" s="151"/>
      <c r="J553" s="152"/>
      <c r="K553" s="153"/>
      <c r="L553" s="152"/>
      <c r="M553" s="154"/>
      <c r="N553" s="122"/>
      <c r="O553" s="122"/>
      <c r="P553" s="123"/>
      <c r="Q553" s="188"/>
      <c r="R553" s="12"/>
      <c r="S553" s="12"/>
      <c r="T553" s="13"/>
      <c r="V553" s="27"/>
    </row>
    <row r="554" spans="2:22" s="7" customFormat="1" ht="49.5" hidden="1" customHeight="1">
      <c r="B554" s="105" t="s">
        <v>154</v>
      </c>
      <c r="C554" s="107">
        <f t="shared" si="30"/>
        <v>55</v>
      </c>
      <c r="D554" s="116" t="s">
        <v>88</v>
      </c>
      <c r="E554" s="97"/>
      <c r="F554" s="97"/>
      <c r="G554" s="97"/>
      <c r="H554" s="150">
        <f t="shared" si="29"/>
        <v>0</v>
      </c>
      <c r="I554" s="151"/>
      <c r="J554" s="152"/>
      <c r="K554" s="153"/>
      <c r="L554" s="152"/>
      <c r="M554" s="154"/>
      <c r="N554" s="122"/>
      <c r="O554" s="122"/>
      <c r="P554" s="123"/>
      <c r="Q554" s="188"/>
      <c r="R554" s="12"/>
      <c r="S554" s="12"/>
      <c r="T554" s="13"/>
      <c r="V554" s="27"/>
    </row>
    <row r="555" spans="2:22" s="7" customFormat="1" ht="49.5" hidden="1" customHeight="1">
      <c r="B555" s="105" t="s">
        <v>154</v>
      </c>
      <c r="C555" s="107">
        <f t="shared" si="30"/>
        <v>56</v>
      </c>
      <c r="D555" s="116" t="s">
        <v>88</v>
      </c>
      <c r="E555" s="97"/>
      <c r="F555" s="97"/>
      <c r="G555" s="97"/>
      <c r="H555" s="150">
        <f t="shared" si="29"/>
        <v>0</v>
      </c>
      <c r="I555" s="151"/>
      <c r="J555" s="152"/>
      <c r="K555" s="153"/>
      <c r="L555" s="152"/>
      <c r="M555" s="154"/>
      <c r="N555" s="122"/>
      <c r="O555" s="122"/>
      <c r="P555" s="123"/>
      <c r="Q555" s="188"/>
      <c r="R555" s="12"/>
      <c r="S555" s="12"/>
      <c r="T555" s="13"/>
      <c r="V555" s="27"/>
    </row>
    <row r="556" spans="2:22" s="7" customFormat="1" ht="49.5" hidden="1" customHeight="1">
      <c r="B556" s="105" t="s">
        <v>154</v>
      </c>
      <c r="C556" s="107">
        <f t="shared" si="30"/>
        <v>57</v>
      </c>
      <c r="D556" s="116" t="s">
        <v>88</v>
      </c>
      <c r="E556" s="97"/>
      <c r="F556" s="97"/>
      <c r="G556" s="97"/>
      <c r="H556" s="150">
        <f t="shared" si="29"/>
        <v>0</v>
      </c>
      <c r="I556" s="151"/>
      <c r="J556" s="152"/>
      <c r="K556" s="153"/>
      <c r="L556" s="152"/>
      <c r="M556" s="154"/>
      <c r="N556" s="122"/>
      <c r="O556" s="122"/>
      <c r="P556" s="123"/>
      <c r="Q556" s="188"/>
      <c r="R556" s="12"/>
      <c r="S556" s="12"/>
      <c r="T556" s="13"/>
      <c r="V556" s="27"/>
    </row>
    <row r="557" spans="2:22" s="7" customFormat="1" ht="49.5" hidden="1" customHeight="1">
      <c r="B557" s="105" t="s">
        <v>154</v>
      </c>
      <c r="C557" s="107">
        <f t="shared" si="30"/>
        <v>58</v>
      </c>
      <c r="D557" s="116" t="s">
        <v>88</v>
      </c>
      <c r="E557" s="97"/>
      <c r="F557" s="97"/>
      <c r="G557" s="97"/>
      <c r="H557" s="150">
        <f t="shared" si="29"/>
        <v>0</v>
      </c>
      <c r="I557" s="151"/>
      <c r="J557" s="152"/>
      <c r="K557" s="153"/>
      <c r="L557" s="152"/>
      <c r="M557" s="154"/>
      <c r="N557" s="122"/>
      <c r="O557" s="122"/>
      <c r="P557" s="123"/>
      <c r="Q557" s="188"/>
      <c r="R557" s="12"/>
      <c r="S557" s="12"/>
      <c r="T557" s="13"/>
      <c r="V557" s="27"/>
    </row>
    <row r="558" spans="2:22" s="7" customFormat="1" ht="49.5" hidden="1" customHeight="1">
      <c r="B558" s="105" t="s">
        <v>154</v>
      </c>
      <c r="C558" s="107">
        <f t="shared" si="30"/>
        <v>59</v>
      </c>
      <c r="D558" s="116" t="s">
        <v>88</v>
      </c>
      <c r="E558" s="97"/>
      <c r="F558" s="97"/>
      <c r="G558" s="97"/>
      <c r="H558" s="150">
        <f t="shared" si="29"/>
        <v>0</v>
      </c>
      <c r="I558" s="151"/>
      <c r="J558" s="152"/>
      <c r="K558" s="153"/>
      <c r="L558" s="152"/>
      <c r="M558" s="154"/>
      <c r="N558" s="122"/>
      <c r="O558" s="122"/>
      <c r="P558" s="123"/>
      <c r="Q558" s="188"/>
      <c r="R558" s="10"/>
      <c r="S558" s="10"/>
      <c r="T558" s="11"/>
      <c r="V558" s="27"/>
    </row>
    <row r="559" spans="2:22" s="7" customFormat="1" ht="49.5" hidden="1" customHeight="1" thickBot="1">
      <c r="B559" s="106" t="s">
        <v>154</v>
      </c>
      <c r="C559" s="103">
        <f t="shared" si="30"/>
        <v>60</v>
      </c>
      <c r="D559" s="30" t="s">
        <v>88</v>
      </c>
      <c r="E559" s="99"/>
      <c r="F559" s="99"/>
      <c r="G559" s="99"/>
      <c r="H559" s="173">
        <f t="shared" si="29"/>
        <v>0</v>
      </c>
      <c r="I559" s="165"/>
      <c r="J559" s="166"/>
      <c r="K559" s="167"/>
      <c r="L559" s="166"/>
      <c r="M559" s="168"/>
      <c r="N559" s="128"/>
      <c r="O559" s="128"/>
      <c r="P559" s="129"/>
      <c r="Q559" s="189"/>
      <c r="R559" s="12"/>
      <c r="S559" s="12"/>
      <c r="T559" s="13"/>
      <c r="V559" s="27"/>
    </row>
    <row r="560" spans="2:22" s="7" customFormat="1" ht="49.5" customHeight="1" thickTop="1" thickBot="1">
      <c r="B560" s="17" t="s">
        <v>94</v>
      </c>
      <c r="C560" s="17"/>
      <c r="D560" s="117"/>
      <c r="E560" s="25"/>
      <c r="F560" s="25"/>
      <c r="G560" s="25"/>
      <c r="H560" s="169">
        <f>SUM(H500:H559)</f>
        <v>2700000</v>
      </c>
      <c r="I560" s="170"/>
      <c r="J560" s="171"/>
      <c r="K560" s="171"/>
      <c r="L560" s="171"/>
      <c r="M560" s="171"/>
      <c r="N560" s="130"/>
      <c r="O560" s="130"/>
      <c r="P560" s="131"/>
      <c r="Q560" s="131"/>
      <c r="R560" s="8"/>
      <c r="S560" s="8"/>
      <c r="T560" s="9"/>
    </row>
    <row r="561" spans="2:22" s="7" customFormat="1" ht="49.5" customHeight="1" thickTop="1">
      <c r="B561" s="101" t="s">
        <v>156</v>
      </c>
      <c r="C561" s="104">
        <v>1</v>
      </c>
      <c r="D561" s="29" t="s">
        <v>114</v>
      </c>
      <c r="E561" s="96"/>
      <c r="F561" s="96" t="s">
        <v>12</v>
      </c>
      <c r="G561" s="96"/>
      <c r="H561" s="172">
        <f t="shared" ref="H561:H660" si="32">IF(L561&lt;=0,I561*J561,I561*J561*L561)</f>
        <v>150000</v>
      </c>
      <c r="I561" s="145">
        <v>150000</v>
      </c>
      <c r="J561" s="146">
        <v>1</v>
      </c>
      <c r="K561" s="147" t="s">
        <v>157</v>
      </c>
      <c r="L561" s="148"/>
      <c r="M561" s="149"/>
      <c r="N561" s="120" t="s">
        <v>158</v>
      </c>
      <c r="O561" s="120" t="s">
        <v>189</v>
      </c>
      <c r="P561" s="123" t="s">
        <v>203</v>
      </c>
      <c r="Q561" s="121" t="s">
        <v>159</v>
      </c>
      <c r="R561" s="8"/>
      <c r="S561" s="8"/>
      <c r="T561" s="9"/>
    </row>
    <row r="562" spans="2:22" s="7" customFormat="1" ht="49.5" customHeight="1">
      <c r="B562" s="105" t="s">
        <v>156</v>
      </c>
      <c r="C562" s="107">
        <f>C561+1</f>
        <v>2</v>
      </c>
      <c r="D562" s="116" t="s">
        <v>114</v>
      </c>
      <c r="E562" s="97" t="s">
        <v>12</v>
      </c>
      <c r="F562" s="97"/>
      <c r="G562" s="97"/>
      <c r="H562" s="150">
        <f t="shared" si="32"/>
        <v>250000</v>
      </c>
      <c r="I562" s="151">
        <v>50000</v>
      </c>
      <c r="J562" s="152">
        <v>1</v>
      </c>
      <c r="K562" s="153" t="s">
        <v>90</v>
      </c>
      <c r="L562" s="152">
        <v>5</v>
      </c>
      <c r="M562" s="154" t="s">
        <v>160</v>
      </c>
      <c r="N562" s="190" t="s">
        <v>161</v>
      </c>
      <c r="O562" s="122" t="s">
        <v>133</v>
      </c>
      <c r="P562" s="123" t="s">
        <v>208</v>
      </c>
      <c r="Q562" s="123" t="s">
        <v>162</v>
      </c>
      <c r="R562" s="10"/>
      <c r="S562" s="10"/>
      <c r="T562" s="11"/>
    </row>
    <row r="563" spans="2:22" s="7" customFormat="1" ht="49.5" customHeight="1" thickBot="1">
      <c r="B563" s="105" t="s">
        <v>156</v>
      </c>
      <c r="C563" s="107">
        <f t="shared" ref="C563:C626" si="33">C562+1</f>
        <v>3</v>
      </c>
      <c r="D563" s="116" t="s">
        <v>114</v>
      </c>
      <c r="E563" s="97" t="s">
        <v>12</v>
      </c>
      <c r="F563" s="97"/>
      <c r="G563" s="97"/>
      <c r="H563" s="150">
        <f t="shared" si="32"/>
        <v>108000</v>
      </c>
      <c r="I563" s="151">
        <v>12000</v>
      </c>
      <c r="J563" s="152">
        <v>3</v>
      </c>
      <c r="K563" s="153" t="s">
        <v>163</v>
      </c>
      <c r="L563" s="152">
        <v>3</v>
      </c>
      <c r="M563" s="154" t="s">
        <v>160</v>
      </c>
      <c r="N563" s="122" t="s">
        <v>164</v>
      </c>
      <c r="O563" s="122" t="s">
        <v>189</v>
      </c>
      <c r="P563" s="123" t="s">
        <v>203</v>
      </c>
      <c r="Q563" s="123" t="s">
        <v>165</v>
      </c>
      <c r="R563" s="12"/>
      <c r="S563" s="12"/>
      <c r="T563" s="13"/>
      <c r="V563" s="27"/>
    </row>
    <row r="564" spans="2:22" s="7" customFormat="1" ht="49.5" hidden="1" customHeight="1">
      <c r="B564" s="105" t="s">
        <v>156</v>
      </c>
      <c r="C564" s="107">
        <f t="shared" si="33"/>
        <v>4</v>
      </c>
      <c r="D564" s="116" t="s">
        <v>114</v>
      </c>
      <c r="E564" s="97"/>
      <c r="F564" s="97"/>
      <c r="G564" s="97"/>
      <c r="H564" s="150">
        <f t="shared" si="32"/>
        <v>0</v>
      </c>
      <c r="I564" s="151"/>
      <c r="J564" s="152"/>
      <c r="K564" s="153"/>
      <c r="L564" s="152"/>
      <c r="M564" s="154"/>
      <c r="N564" s="122"/>
      <c r="O564" s="122"/>
      <c r="P564" s="123"/>
      <c r="Q564" s="123"/>
      <c r="R564" s="12"/>
      <c r="S564" s="12"/>
      <c r="T564" s="13"/>
      <c r="V564" s="27"/>
    </row>
    <row r="565" spans="2:22" s="7" customFormat="1" ht="49.5" hidden="1" customHeight="1">
      <c r="B565" s="105" t="s">
        <v>156</v>
      </c>
      <c r="C565" s="107">
        <f t="shared" si="33"/>
        <v>5</v>
      </c>
      <c r="D565" s="116" t="s">
        <v>114</v>
      </c>
      <c r="E565" s="97"/>
      <c r="F565" s="97"/>
      <c r="G565" s="97"/>
      <c r="H565" s="150">
        <f t="shared" si="32"/>
        <v>0</v>
      </c>
      <c r="I565" s="151"/>
      <c r="J565" s="152"/>
      <c r="K565" s="153"/>
      <c r="L565" s="152"/>
      <c r="M565" s="154"/>
      <c r="N565" s="122"/>
      <c r="O565" s="122"/>
      <c r="P565" s="123"/>
      <c r="Q565" s="123"/>
      <c r="R565" s="12"/>
      <c r="S565" s="12"/>
      <c r="T565" s="13"/>
      <c r="V565" s="27"/>
    </row>
    <row r="566" spans="2:22" s="7" customFormat="1" ht="49.5" hidden="1" customHeight="1">
      <c r="B566" s="105" t="s">
        <v>156</v>
      </c>
      <c r="C566" s="107">
        <f t="shared" si="33"/>
        <v>6</v>
      </c>
      <c r="D566" s="116" t="s">
        <v>114</v>
      </c>
      <c r="E566" s="97"/>
      <c r="F566" s="97"/>
      <c r="G566" s="97"/>
      <c r="H566" s="150">
        <f t="shared" si="32"/>
        <v>0</v>
      </c>
      <c r="I566" s="151"/>
      <c r="J566" s="152"/>
      <c r="K566" s="153"/>
      <c r="L566" s="152"/>
      <c r="M566" s="154"/>
      <c r="N566" s="122"/>
      <c r="O566" s="122"/>
      <c r="P566" s="123"/>
      <c r="Q566" s="123"/>
      <c r="R566" s="12"/>
      <c r="S566" s="12"/>
      <c r="T566" s="13"/>
      <c r="V566" s="27"/>
    </row>
    <row r="567" spans="2:22" s="7" customFormat="1" ht="49.5" hidden="1" customHeight="1">
      <c r="B567" s="105" t="s">
        <v>156</v>
      </c>
      <c r="C567" s="107">
        <f t="shared" si="33"/>
        <v>7</v>
      </c>
      <c r="D567" s="116" t="s">
        <v>114</v>
      </c>
      <c r="E567" s="97"/>
      <c r="F567" s="97"/>
      <c r="G567" s="97"/>
      <c r="H567" s="150">
        <f t="shared" si="32"/>
        <v>0</v>
      </c>
      <c r="I567" s="151"/>
      <c r="J567" s="152"/>
      <c r="K567" s="153"/>
      <c r="L567" s="152"/>
      <c r="M567" s="154"/>
      <c r="N567" s="122"/>
      <c r="O567" s="122"/>
      <c r="P567" s="123"/>
      <c r="Q567" s="123"/>
      <c r="R567" s="10"/>
      <c r="S567" s="10"/>
      <c r="T567" s="11"/>
      <c r="V567" s="27"/>
    </row>
    <row r="568" spans="2:22" s="7" customFormat="1" ht="49.5" hidden="1" customHeight="1">
      <c r="B568" s="105" t="s">
        <v>156</v>
      </c>
      <c r="C568" s="107">
        <f t="shared" si="33"/>
        <v>8</v>
      </c>
      <c r="D568" s="116" t="s">
        <v>114</v>
      </c>
      <c r="E568" s="97"/>
      <c r="F568" s="97"/>
      <c r="G568" s="97"/>
      <c r="H568" s="150">
        <f t="shared" si="32"/>
        <v>0</v>
      </c>
      <c r="I568" s="151"/>
      <c r="J568" s="152"/>
      <c r="K568" s="153"/>
      <c r="L568" s="152"/>
      <c r="M568" s="154"/>
      <c r="N568" s="122"/>
      <c r="O568" s="122"/>
      <c r="P568" s="123"/>
      <c r="Q568" s="123"/>
      <c r="R568" s="12"/>
      <c r="S568" s="12"/>
      <c r="T568" s="13"/>
      <c r="V568" s="27"/>
    </row>
    <row r="569" spans="2:22" s="7" customFormat="1" ht="49.5" hidden="1" customHeight="1">
      <c r="B569" s="105" t="s">
        <v>156</v>
      </c>
      <c r="C569" s="107">
        <f t="shared" si="33"/>
        <v>9</v>
      </c>
      <c r="D569" s="116" t="s">
        <v>114</v>
      </c>
      <c r="E569" s="97"/>
      <c r="F569" s="97"/>
      <c r="G569" s="97"/>
      <c r="H569" s="150">
        <f t="shared" si="32"/>
        <v>0</v>
      </c>
      <c r="I569" s="151"/>
      <c r="J569" s="152"/>
      <c r="K569" s="153"/>
      <c r="L569" s="152"/>
      <c r="M569" s="154"/>
      <c r="N569" s="122"/>
      <c r="O569" s="122"/>
      <c r="P569" s="123"/>
      <c r="Q569" s="123"/>
      <c r="R569" s="12"/>
      <c r="S569" s="12"/>
      <c r="T569" s="13"/>
      <c r="V569" s="27"/>
    </row>
    <row r="570" spans="2:22" s="7" customFormat="1" ht="49.5" hidden="1" customHeight="1">
      <c r="B570" s="105" t="s">
        <v>156</v>
      </c>
      <c r="C570" s="107">
        <f t="shared" si="33"/>
        <v>10</v>
      </c>
      <c r="D570" s="116" t="s">
        <v>114</v>
      </c>
      <c r="E570" s="97"/>
      <c r="F570" s="97"/>
      <c r="G570" s="97"/>
      <c r="H570" s="150">
        <f t="shared" si="32"/>
        <v>0</v>
      </c>
      <c r="I570" s="151"/>
      <c r="J570" s="152"/>
      <c r="K570" s="153"/>
      <c r="L570" s="152"/>
      <c r="M570" s="154"/>
      <c r="N570" s="122"/>
      <c r="O570" s="122"/>
      <c r="P570" s="123"/>
      <c r="Q570" s="123"/>
      <c r="R570" s="12"/>
      <c r="S570" s="12"/>
      <c r="T570" s="13"/>
      <c r="V570" s="27"/>
    </row>
    <row r="571" spans="2:22" s="7" customFormat="1" ht="49.5" hidden="1" customHeight="1">
      <c r="B571" s="105" t="s">
        <v>156</v>
      </c>
      <c r="C571" s="107">
        <f t="shared" si="33"/>
        <v>11</v>
      </c>
      <c r="D571" s="116" t="s">
        <v>114</v>
      </c>
      <c r="E571" s="97"/>
      <c r="F571" s="97"/>
      <c r="G571" s="97"/>
      <c r="H571" s="150">
        <f t="shared" si="32"/>
        <v>0</v>
      </c>
      <c r="I571" s="151"/>
      <c r="J571" s="152"/>
      <c r="K571" s="153"/>
      <c r="L571" s="152"/>
      <c r="M571" s="154"/>
      <c r="N571" s="122"/>
      <c r="O571" s="122"/>
      <c r="P571" s="123"/>
      <c r="Q571" s="123"/>
      <c r="R571" s="12"/>
      <c r="S571" s="12"/>
      <c r="T571" s="13"/>
      <c r="V571" s="27"/>
    </row>
    <row r="572" spans="2:22" s="7" customFormat="1" ht="49.5" hidden="1" customHeight="1">
      <c r="B572" s="105" t="s">
        <v>156</v>
      </c>
      <c r="C572" s="107">
        <f t="shared" si="33"/>
        <v>12</v>
      </c>
      <c r="D572" s="116" t="s">
        <v>114</v>
      </c>
      <c r="E572" s="97"/>
      <c r="F572" s="97"/>
      <c r="G572" s="97"/>
      <c r="H572" s="150">
        <f t="shared" si="32"/>
        <v>0</v>
      </c>
      <c r="I572" s="151"/>
      <c r="J572" s="152"/>
      <c r="K572" s="153"/>
      <c r="L572" s="152"/>
      <c r="M572" s="154"/>
      <c r="N572" s="122"/>
      <c r="O572" s="122"/>
      <c r="P572" s="123"/>
      <c r="Q572" s="123"/>
      <c r="R572" s="10"/>
      <c r="S572" s="10"/>
      <c r="T572" s="11"/>
      <c r="V572" s="27"/>
    </row>
    <row r="573" spans="2:22" s="7" customFormat="1" ht="49.5" hidden="1" customHeight="1">
      <c r="B573" s="105" t="s">
        <v>156</v>
      </c>
      <c r="C573" s="107">
        <f t="shared" si="33"/>
        <v>13</v>
      </c>
      <c r="D573" s="116" t="s">
        <v>114</v>
      </c>
      <c r="E573" s="97"/>
      <c r="F573" s="97"/>
      <c r="G573" s="97"/>
      <c r="H573" s="150">
        <f t="shared" si="32"/>
        <v>0</v>
      </c>
      <c r="I573" s="151"/>
      <c r="J573" s="152"/>
      <c r="K573" s="153"/>
      <c r="L573" s="152"/>
      <c r="M573" s="154"/>
      <c r="N573" s="122"/>
      <c r="O573" s="122"/>
      <c r="P573" s="123"/>
      <c r="Q573" s="123"/>
      <c r="R573" s="12"/>
      <c r="S573" s="12"/>
      <c r="T573" s="13"/>
      <c r="V573" s="27"/>
    </row>
    <row r="574" spans="2:22" s="7" customFormat="1" ht="49.5" hidden="1" customHeight="1">
      <c r="B574" s="105" t="s">
        <v>156</v>
      </c>
      <c r="C574" s="107">
        <f t="shared" si="33"/>
        <v>14</v>
      </c>
      <c r="D574" s="116" t="s">
        <v>114</v>
      </c>
      <c r="E574" s="97"/>
      <c r="F574" s="97"/>
      <c r="G574" s="97"/>
      <c r="H574" s="150">
        <f t="shared" si="32"/>
        <v>0</v>
      </c>
      <c r="I574" s="151"/>
      <c r="J574" s="152"/>
      <c r="K574" s="153"/>
      <c r="L574" s="152"/>
      <c r="M574" s="154"/>
      <c r="N574" s="122"/>
      <c r="O574" s="122"/>
      <c r="P574" s="123"/>
      <c r="Q574" s="123"/>
      <c r="R574" s="12"/>
      <c r="S574" s="12"/>
      <c r="T574" s="13"/>
      <c r="V574" s="27"/>
    </row>
    <row r="575" spans="2:22" s="7" customFormat="1" ht="49.5" hidden="1" customHeight="1">
      <c r="B575" s="105" t="s">
        <v>156</v>
      </c>
      <c r="C575" s="107">
        <f t="shared" si="33"/>
        <v>15</v>
      </c>
      <c r="D575" s="116" t="s">
        <v>114</v>
      </c>
      <c r="E575" s="97"/>
      <c r="F575" s="97"/>
      <c r="G575" s="97"/>
      <c r="H575" s="150">
        <f t="shared" si="32"/>
        <v>0</v>
      </c>
      <c r="I575" s="151"/>
      <c r="J575" s="152"/>
      <c r="K575" s="153"/>
      <c r="L575" s="152"/>
      <c r="M575" s="154"/>
      <c r="N575" s="122"/>
      <c r="O575" s="122"/>
      <c r="P575" s="123"/>
      <c r="Q575" s="123"/>
      <c r="R575" s="12"/>
      <c r="S575" s="12"/>
      <c r="T575" s="13"/>
      <c r="V575" s="27"/>
    </row>
    <row r="576" spans="2:22" s="7" customFormat="1" ht="49.5" hidden="1" customHeight="1">
      <c r="B576" s="105" t="s">
        <v>156</v>
      </c>
      <c r="C576" s="107">
        <f t="shared" si="33"/>
        <v>16</v>
      </c>
      <c r="D576" s="116" t="s">
        <v>114</v>
      </c>
      <c r="E576" s="97"/>
      <c r="F576" s="97"/>
      <c r="G576" s="97"/>
      <c r="H576" s="150">
        <f t="shared" si="32"/>
        <v>0</v>
      </c>
      <c r="I576" s="151"/>
      <c r="J576" s="152"/>
      <c r="K576" s="153"/>
      <c r="L576" s="152"/>
      <c r="M576" s="154"/>
      <c r="N576" s="122"/>
      <c r="O576" s="122"/>
      <c r="P576" s="123"/>
      <c r="Q576" s="123"/>
      <c r="R576" s="12"/>
      <c r="S576" s="12"/>
      <c r="T576" s="13"/>
      <c r="V576" s="27"/>
    </row>
    <row r="577" spans="2:22" s="7" customFormat="1" ht="49.5" hidden="1" customHeight="1">
      <c r="B577" s="105" t="s">
        <v>156</v>
      </c>
      <c r="C577" s="107">
        <f t="shared" si="33"/>
        <v>17</v>
      </c>
      <c r="D577" s="116" t="s">
        <v>114</v>
      </c>
      <c r="E577" s="97"/>
      <c r="F577" s="97"/>
      <c r="G577" s="97"/>
      <c r="H577" s="150">
        <f t="shared" si="32"/>
        <v>0</v>
      </c>
      <c r="I577" s="151"/>
      <c r="J577" s="152"/>
      <c r="K577" s="153"/>
      <c r="L577" s="152"/>
      <c r="M577" s="154"/>
      <c r="N577" s="122"/>
      <c r="O577" s="122"/>
      <c r="P577" s="123"/>
      <c r="Q577" s="123"/>
      <c r="R577" s="10"/>
      <c r="S577" s="10"/>
      <c r="T577" s="11"/>
      <c r="V577" s="27"/>
    </row>
    <row r="578" spans="2:22" s="7" customFormat="1" ht="49.5" hidden="1" customHeight="1">
      <c r="B578" s="105" t="s">
        <v>156</v>
      </c>
      <c r="C578" s="107">
        <f t="shared" si="33"/>
        <v>18</v>
      </c>
      <c r="D578" s="116" t="s">
        <v>114</v>
      </c>
      <c r="E578" s="97"/>
      <c r="F578" s="97"/>
      <c r="G578" s="97"/>
      <c r="H578" s="150">
        <f t="shared" si="32"/>
        <v>0</v>
      </c>
      <c r="I578" s="151"/>
      <c r="J578" s="152"/>
      <c r="K578" s="153"/>
      <c r="L578" s="152"/>
      <c r="M578" s="154"/>
      <c r="N578" s="122"/>
      <c r="O578" s="122"/>
      <c r="P578" s="123"/>
      <c r="Q578" s="123"/>
      <c r="R578" s="12"/>
      <c r="S578" s="12"/>
      <c r="T578" s="13"/>
      <c r="V578" s="27"/>
    </row>
    <row r="579" spans="2:22" s="7" customFormat="1" ht="49.5" hidden="1" customHeight="1">
      <c r="B579" s="105" t="s">
        <v>156</v>
      </c>
      <c r="C579" s="107">
        <f t="shared" si="33"/>
        <v>19</v>
      </c>
      <c r="D579" s="116" t="s">
        <v>114</v>
      </c>
      <c r="E579" s="97"/>
      <c r="F579" s="97"/>
      <c r="G579" s="97"/>
      <c r="H579" s="150">
        <f t="shared" si="32"/>
        <v>0</v>
      </c>
      <c r="I579" s="151"/>
      <c r="J579" s="152"/>
      <c r="K579" s="153"/>
      <c r="L579" s="152"/>
      <c r="M579" s="154"/>
      <c r="N579" s="122"/>
      <c r="O579" s="122"/>
      <c r="P579" s="123"/>
      <c r="Q579" s="123"/>
      <c r="R579" s="12"/>
      <c r="S579" s="12"/>
      <c r="T579" s="13"/>
      <c r="V579" s="27"/>
    </row>
    <row r="580" spans="2:22" s="7" customFormat="1" ht="49.5" hidden="1" customHeight="1">
      <c r="B580" s="105" t="s">
        <v>156</v>
      </c>
      <c r="C580" s="107">
        <f t="shared" si="33"/>
        <v>20</v>
      </c>
      <c r="D580" s="116" t="s">
        <v>114</v>
      </c>
      <c r="E580" s="97"/>
      <c r="F580" s="97"/>
      <c r="G580" s="97"/>
      <c r="H580" s="150">
        <f t="shared" si="32"/>
        <v>0</v>
      </c>
      <c r="I580" s="151"/>
      <c r="J580" s="152"/>
      <c r="K580" s="153"/>
      <c r="L580" s="152"/>
      <c r="M580" s="154"/>
      <c r="N580" s="122"/>
      <c r="O580" s="122"/>
      <c r="P580" s="123"/>
      <c r="Q580" s="123"/>
      <c r="R580" s="12"/>
      <c r="S580" s="12"/>
      <c r="T580" s="13"/>
      <c r="V580" s="27"/>
    </row>
    <row r="581" spans="2:22" s="7" customFormat="1" ht="49.5" hidden="1" customHeight="1">
      <c r="B581" s="105"/>
      <c r="C581" s="107">
        <f t="shared" si="33"/>
        <v>21</v>
      </c>
      <c r="D581" s="116" t="s">
        <v>88</v>
      </c>
      <c r="E581" s="97"/>
      <c r="F581" s="97"/>
      <c r="G581" s="97"/>
      <c r="H581" s="150">
        <f t="shared" si="32"/>
        <v>0</v>
      </c>
      <c r="I581" s="151"/>
      <c r="J581" s="152"/>
      <c r="K581" s="153"/>
      <c r="L581" s="152"/>
      <c r="M581" s="154"/>
      <c r="N581" s="122"/>
      <c r="O581" s="122"/>
      <c r="P581" s="123"/>
      <c r="Q581" s="123"/>
      <c r="R581" s="12"/>
      <c r="S581" s="12"/>
      <c r="T581" s="13"/>
      <c r="U581" s="113"/>
      <c r="V581" s="27"/>
    </row>
    <row r="582" spans="2:22" s="7" customFormat="1" ht="49.5" hidden="1" customHeight="1">
      <c r="B582" s="105"/>
      <c r="C582" s="107">
        <f t="shared" si="33"/>
        <v>22</v>
      </c>
      <c r="D582" s="116" t="s">
        <v>88</v>
      </c>
      <c r="E582" s="97"/>
      <c r="F582" s="97"/>
      <c r="G582" s="97"/>
      <c r="H582" s="150">
        <f t="shared" si="32"/>
        <v>0</v>
      </c>
      <c r="I582" s="151"/>
      <c r="J582" s="152"/>
      <c r="K582" s="153"/>
      <c r="L582" s="152"/>
      <c r="M582" s="154"/>
      <c r="N582" s="122"/>
      <c r="O582" s="122"/>
      <c r="P582" s="123"/>
      <c r="Q582" s="123"/>
      <c r="R582" s="12"/>
      <c r="S582" s="12"/>
      <c r="T582" s="13"/>
      <c r="U582" s="113"/>
      <c r="V582" s="27"/>
    </row>
    <row r="583" spans="2:22" s="7" customFormat="1" ht="49.5" hidden="1" customHeight="1">
      <c r="B583" s="105"/>
      <c r="C583" s="107">
        <f t="shared" si="33"/>
        <v>23</v>
      </c>
      <c r="D583" s="116" t="s">
        <v>88</v>
      </c>
      <c r="E583" s="97"/>
      <c r="F583" s="97"/>
      <c r="G583" s="97"/>
      <c r="H583" s="150">
        <f t="shared" si="32"/>
        <v>0</v>
      </c>
      <c r="I583" s="151"/>
      <c r="J583" s="152"/>
      <c r="K583" s="153"/>
      <c r="L583" s="152"/>
      <c r="M583" s="154"/>
      <c r="N583" s="122"/>
      <c r="O583" s="122"/>
      <c r="P583" s="123"/>
      <c r="Q583" s="123"/>
      <c r="R583" s="12"/>
      <c r="S583" s="12"/>
      <c r="T583" s="13"/>
      <c r="U583" s="113"/>
      <c r="V583" s="27"/>
    </row>
    <row r="584" spans="2:22" s="7" customFormat="1" ht="49.5" hidden="1" customHeight="1">
      <c r="B584" s="105"/>
      <c r="C584" s="107">
        <f t="shared" si="33"/>
        <v>24</v>
      </c>
      <c r="D584" s="116" t="s">
        <v>88</v>
      </c>
      <c r="E584" s="97"/>
      <c r="F584" s="97"/>
      <c r="G584" s="97"/>
      <c r="H584" s="150">
        <f t="shared" si="32"/>
        <v>0</v>
      </c>
      <c r="I584" s="151"/>
      <c r="J584" s="152"/>
      <c r="K584" s="153"/>
      <c r="L584" s="152"/>
      <c r="M584" s="154"/>
      <c r="N584" s="122"/>
      <c r="O584" s="122"/>
      <c r="P584" s="123"/>
      <c r="Q584" s="123"/>
      <c r="R584" s="12"/>
      <c r="S584" s="12"/>
      <c r="T584" s="13"/>
      <c r="U584" s="113"/>
      <c r="V584" s="27"/>
    </row>
    <row r="585" spans="2:22" s="7" customFormat="1" ht="49.5" hidden="1" customHeight="1">
      <c r="B585" s="105"/>
      <c r="C585" s="107">
        <f t="shared" si="33"/>
        <v>25</v>
      </c>
      <c r="D585" s="116" t="s">
        <v>88</v>
      </c>
      <c r="E585" s="97"/>
      <c r="F585" s="97"/>
      <c r="G585" s="97"/>
      <c r="H585" s="150">
        <f t="shared" si="32"/>
        <v>0</v>
      </c>
      <c r="I585" s="151"/>
      <c r="J585" s="152"/>
      <c r="K585" s="153"/>
      <c r="L585" s="152"/>
      <c r="M585" s="154"/>
      <c r="N585" s="122"/>
      <c r="O585" s="122"/>
      <c r="P585" s="123"/>
      <c r="Q585" s="123"/>
      <c r="R585" s="12"/>
      <c r="S585" s="12"/>
      <c r="T585" s="13"/>
      <c r="U585" s="113"/>
      <c r="V585" s="27"/>
    </row>
    <row r="586" spans="2:22" s="7" customFormat="1" ht="49.5" hidden="1" customHeight="1">
      <c r="B586" s="105"/>
      <c r="C586" s="107">
        <f t="shared" si="33"/>
        <v>26</v>
      </c>
      <c r="D586" s="116" t="s">
        <v>88</v>
      </c>
      <c r="E586" s="97"/>
      <c r="F586" s="97"/>
      <c r="G586" s="97"/>
      <c r="H586" s="150">
        <f t="shared" si="32"/>
        <v>0</v>
      </c>
      <c r="I586" s="151"/>
      <c r="J586" s="152"/>
      <c r="K586" s="153"/>
      <c r="L586" s="152"/>
      <c r="M586" s="154"/>
      <c r="N586" s="122"/>
      <c r="O586" s="122"/>
      <c r="P586" s="123"/>
      <c r="Q586" s="123"/>
      <c r="R586" s="12"/>
      <c r="S586" s="12"/>
      <c r="T586" s="13"/>
      <c r="U586" s="113"/>
      <c r="V586" s="27"/>
    </row>
    <row r="587" spans="2:22" s="7" customFormat="1" ht="49.5" hidden="1" customHeight="1">
      <c r="B587" s="105"/>
      <c r="C587" s="107">
        <f t="shared" si="33"/>
        <v>27</v>
      </c>
      <c r="D587" s="116" t="s">
        <v>88</v>
      </c>
      <c r="E587" s="97"/>
      <c r="F587" s="97"/>
      <c r="G587" s="97"/>
      <c r="H587" s="150">
        <f t="shared" si="32"/>
        <v>0</v>
      </c>
      <c r="I587" s="151"/>
      <c r="J587" s="152"/>
      <c r="K587" s="153"/>
      <c r="L587" s="152"/>
      <c r="M587" s="154"/>
      <c r="N587" s="122"/>
      <c r="O587" s="122"/>
      <c r="P587" s="123"/>
      <c r="Q587" s="123"/>
      <c r="R587" s="12"/>
      <c r="S587" s="12"/>
      <c r="T587" s="13"/>
      <c r="U587" s="113"/>
      <c r="V587" s="27"/>
    </row>
    <row r="588" spans="2:22" s="7" customFormat="1" ht="49.5" hidden="1" customHeight="1">
      <c r="B588" s="105"/>
      <c r="C588" s="107">
        <f t="shared" si="33"/>
        <v>28</v>
      </c>
      <c r="D588" s="116" t="s">
        <v>88</v>
      </c>
      <c r="E588" s="97"/>
      <c r="F588" s="97"/>
      <c r="G588" s="97"/>
      <c r="H588" s="150">
        <f t="shared" si="32"/>
        <v>0</v>
      </c>
      <c r="I588" s="151"/>
      <c r="J588" s="152"/>
      <c r="K588" s="153"/>
      <c r="L588" s="152"/>
      <c r="M588" s="154"/>
      <c r="N588" s="122"/>
      <c r="O588" s="122"/>
      <c r="P588" s="123"/>
      <c r="Q588" s="123"/>
      <c r="R588" s="12"/>
      <c r="S588" s="12"/>
      <c r="T588" s="13"/>
      <c r="U588" s="113"/>
      <c r="V588" s="27"/>
    </row>
    <row r="589" spans="2:22" s="7" customFormat="1" ht="49.5" hidden="1" customHeight="1">
      <c r="B589" s="105"/>
      <c r="C589" s="107">
        <f t="shared" si="33"/>
        <v>29</v>
      </c>
      <c r="D589" s="116" t="s">
        <v>88</v>
      </c>
      <c r="E589" s="97"/>
      <c r="F589" s="97"/>
      <c r="G589" s="97"/>
      <c r="H589" s="150">
        <f t="shared" si="32"/>
        <v>0</v>
      </c>
      <c r="I589" s="151"/>
      <c r="J589" s="152"/>
      <c r="K589" s="153"/>
      <c r="L589" s="152"/>
      <c r="M589" s="154"/>
      <c r="N589" s="122"/>
      <c r="O589" s="122"/>
      <c r="P589" s="123"/>
      <c r="Q589" s="123"/>
      <c r="R589" s="12"/>
      <c r="S589" s="12"/>
      <c r="T589" s="13"/>
      <c r="U589" s="113"/>
      <c r="V589" s="27"/>
    </row>
    <row r="590" spans="2:22" s="7" customFormat="1" ht="49.5" hidden="1" customHeight="1">
      <c r="B590" s="105"/>
      <c r="C590" s="107">
        <f t="shared" si="33"/>
        <v>30</v>
      </c>
      <c r="D590" s="116" t="s">
        <v>88</v>
      </c>
      <c r="E590" s="97"/>
      <c r="F590" s="97"/>
      <c r="G590" s="97"/>
      <c r="H590" s="150">
        <f t="shared" si="32"/>
        <v>0</v>
      </c>
      <c r="I590" s="151"/>
      <c r="J590" s="152"/>
      <c r="K590" s="153"/>
      <c r="L590" s="152"/>
      <c r="M590" s="154"/>
      <c r="N590" s="122"/>
      <c r="O590" s="122"/>
      <c r="P590" s="123"/>
      <c r="Q590" s="123"/>
      <c r="R590" s="12"/>
      <c r="S590" s="12"/>
      <c r="T590" s="13"/>
      <c r="U590" s="113" t="s">
        <v>166</v>
      </c>
      <c r="V590" s="27"/>
    </row>
    <row r="591" spans="2:22" s="7" customFormat="1" ht="49.5" hidden="1" customHeight="1">
      <c r="B591" s="105"/>
      <c r="C591" s="107">
        <f t="shared" si="33"/>
        <v>31</v>
      </c>
      <c r="D591" s="116" t="s">
        <v>88</v>
      </c>
      <c r="E591" s="97"/>
      <c r="F591" s="97"/>
      <c r="G591" s="97"/>
      <c r="H591" s="150">
        <f t="shared" si="32"/>
        <v>0</v>
      </c>
      <c r="I591" s="151"/>
      <c r="J591" s="152"/>
      <c r="K591" s="153"/>
      <c r="L591" s="152"/>
      <c r="M591" s="154"/>
      <c r="N591" s="122"/>
      <c r="O591" s="122"/>
      <c r="P591" s="123"/>
      <c r="Q591" s="123"/>
      <c r="R591" s="12"/>
      <c r="S591" s="12"/>
      <c r="T591" s="13"/>
      <c r="U591" s="113"/>
      <c r="V591" s="27"/>
    </row>
    <row r="592" spans="2:22" s="7" customFormat="1" ht="49.5" hidden="1" customHeight="1">
      <c r="B592" s="105"/>
      <c r="C592" s="107">
        <f t="shared" si="33"/>
        <v>32</v>
      </c>
      <c r="D592" s="116" t="s">
        <v>88</v>
      </c>
      <c r="E592" s="97"/>
      <c r="F592" s="97"/>
      <c r="G592" s="97"/>
      <c r="H592" s="150">
        <f t="shared" si="32"/>
        <v>0</v>
      </c>
      <c r="I592" s="151"/>
      <c r="J592" s="152"/>
      <c r="K592" s="153"/>
      <c r="L592" s="152"/>
      <c r="M592" s="154"/>
      <c r="N592" s="122"/>
      <c r="O592" s="122"/>
      <c r="P592" s="123"/>
      <c r="Q592" s="123"/>
      <c r="R592" s="12"/>
      <c r="S592" s="12"/>
      <c r="T592" s="13"/>
      <c r="U592" s="113"/>
      <c r="V592" s="27"/>
    </row>
    <row r="593" spans="2:22" s="7" customFormat="1" ht="49.5" hidden="1" customHeight="1">
      <c r="B593" s="105"/>
      <c r="C593" s="107">
        <f t="shared" si="33"/>
        <v>33</v>
      </c>
      <c r="D593" s="116" t="s">
        <v>88</v>
      </c>
      <c r="E593" s="97"/>
      <c r="F593" s="97"/>
      <c r="G593" s="97"/>
      <c r="H593" s="150">
        <f t="shared" si="32"/>
        <v>0</v>
      </c>
      <c r="I593" s="151"/>
      <c r="J593" s="152"/>
      <c r="K593" s="153"/>
      <c r="L593" s="152"/>
      <c r="M593" s="154"/>
      <c r="N593" s="122"/>
      <c r="O593" s="122"/>
      <c r="P593" s="123"/>
      <c r="Q593" s="123"/>
      <c r="R593" s="12"/>
      <c r="S593" s="12"/>
      <c r="T593" s="13"/>
      <c r="U593" s="113"/>
      <c r="V593" s="27"/>
    </row>
    <row r="594" spans="2:22" s="7" customFormat="1" ht="49.5" hidden="1" customHeight="1">
      <c r="B594" s="105"/>
      <c r="C594" s="107">
        <f t="shared" si="33"/>
        <v>34</v>
      </c>
      <c r="D594" s="116" t="s">
        <v>88</v>
      </c>
      <c r="E594" s="97"/>
      <c r="F594" s="97"/>
      <c r="G594" s="97"/>
      <c r="H594" s="150">
        <f t="shared" si="32"/>
        <v>0</v>
      </c>
      <c r="I594" s="151"/>
      <c r="J594" s="152"/>
      <c r="K594" s="153"/>
      <c r="L594" s="152"/>
      <c r="M594" s="154"/>
      <c r="N594" s="122"/>
      <c r="O594" s="122"/>
      <c r="P594" s="123"/>
      <c r="Q594" s="123"/>
      <c r="R594" s="12"/>
      <c r="S594" s="12"/>
      <c r="T594" s="13"/>
      <c r="U594" s="113"/>
      <c r="V594" s="27"/>
    </row>
    <row r="595" spans="2:22" s="7" customFormat="1" ht="49.5" hidden="1" customHeight="1">
      <c r="B595" s="105"/>
      <c r="C595" s="107">
        <f t="shared" si="33"/>
        <v>35</v>
      </c>
      <c r="D595" s="116" t="s">
        <v>88</v>
      </c>
      <c r="E595" s="97"/>
      <c r="F595" s="97"/>
      <c r="G595" s="97"/>
      <c r="H595" s="150">
        <f t="shared" si="32"/>
        <v>0</v>
      </c>
      <c r="I595" s="151"/>
      <c r="J595" s="152"/>
      <c r="K595" s="153"/>
      <c r="L595" s="152"/>
      <c r="M595" s="154"/>
      <c r="N595" s="122"/>
      <c r="O595" s="122"/>
      <c r="P595" s="123"/>
      <c r="Q595" s="123"/>
      <c r="R595" s="12"/>
      <c r="S595" s="12"/>
      <c r="T595" s="13"/>
      <c r="U595" s="113"/>
      <c r="V595" s="27"/>
    </row>
    <row r="596" spans="2:22" s="7" customFormat="1" ht="49.5" hidden="1" customHeight="1">
      <c r="B596" s="105"/>
      <c r="C596" s="107">
        <f t="shared" si="33"/>
        <v>36</v>
      </c>
      <c r="D596" s="116" t="s">
        <v>88</v>
      </c>
      <c r="E596" s="97"/>
      <c r="F596" s="97"/>
      <c r="G596" s="97"/>
      <c r="H596" s="150">
        <f t="shared" si="32"/>
        <v>0</v>
      </c>
      <c r="I596" s="151"/>
      <c r="J596" s="152"/>
      <c r="K596" s="153"/>
      <c r="L596" s="152"/>
      <c r="M596" s="154"/>
      <c r="N596" s="122"/>
      <c r="O596" s="122"/>
      <c r="P596" s="123"/>
      <c r="Q596" s="123"/>
      <c r="R596" s="12"/>
      <c r="S596" s="12"/>
      <c r="T596" s="13"/>
      <c r="U596" s="113"/>
      <c r="V596" s="27"/>
    </row>
    <row r="597" spans="2:22" s="7" customFormat="1" ht="49.5" hidden="1" customHeight="1">
      <c r="B597" s="105"/>
      <c r="C597" s="107">
        <f t="shared" si="33"/>
        <v>37</v>
      </c>
      <c r="D597" s="116" t="s">
        <v>88</v>
      </c>
      <c r="E597" s="97"/>
      <c r="F597" s="97"/>
      <c r="G597" s="97"/>
      <c r="H597" s="150">
        <f t="shared" si="32"/>
        <v>0</v>
      </c>
      <c r="I597" s="151"/>
      <c r="J597" s="152"/>
      <c r="K597" s="153"/>
      <c r="L597" s="152"/>
      <c r="M597" s="154"/>
      <c r="N597" s="122"/>
      <c r="O597" s="122"/>
      <c r="P597" s="123"/>
      <c r="Q597" s="123"/>
      <c r="R597" s="12"/>
      <c r="S597" s="12"/>
      <c r="T597" s="13"/>
      <c r="U597" s="113"/>
      <c r="V597" s="27"/>
    </row>
    <row r="598" spans="2:22" s="7" customFormat="1" ht="49.5" hidden="1" customHeight="1">
      <c r="B598" s="105"/>
      <c r="C598" s="107">
        <f t="shared" si="33"/>
        <v>38</v>
      </c>
      <c r="D598" s="116" t="s">
        <v>88</v>
      </c>
      <c r="E598" s="97"/>
      <c r="F598" s="97"/>
      <c r="G598" s="97"/>
      <c r="H598" s="150">
        <f t="shared" si="32"/>
        <v>0</v>
      </c>
      <c r="I598" s="151"/>
      <c r="J598" s="152"/>
      <c r="K598" s="153"/>
      <c r="L598" s="152"/>
      <c r="M598" s="154"/>
      <c r="N598" s="122"/>
      <c r="O598" s="122"/>
      <c r="P598" s="123"/>
      <c r="Q598" s="123"/>
      <c r="R598" s="12"/>
      <c r="S598" s="12"/>
      <c r="T598" s="13"/>
      <c r="U598" s="113"/>
      <c r="V598" s="27"/>
    </row>
    <row r="599" spans="2:22" s="7" customFormat="1" ht="49.5" hidden="1" customHeight="1">
      <c r="B599" s="105"/>
      <c r="C599" s="107">
        <f t="shared" si="33"/>
        <v>39</v>
      </c>
      <c r="D599" s="116" t="s">
        <v>88</v>
      </c>
      <c r="E599" s="97"/>
      <c r="F599" s="97"/>
      <c r="G599" s="97"/>
      <c r="H599" s="150">
        <f t="shared" si="32"/>
        <v>0</v>
      </c>
      <c r="I599" s="151"/>
      <c r="J599" s="152"/>
      <c r="K599" s="153"/>
      <c r="L599" s="152"/>
      <c r="M599" s="154"/>
      <c r="N599" s="122"/>
      <c r="O599" s="122"/>
      <c r="P599" s="123"/>
      <c r="Q599" s="123"/>
      <c r="R599" s="12"/>
      <c r="S599" s="12"/>
      <c r="T599" s="13"/>
      <c r="U599" s="113"/>
      <c r="V599" s="27"/>
    </row>
    <row r="600" spans="2:22" s="7" customFormat="1" ht="49.5" hidden="1" customHeight="1">
      <c r="B600" s="105"/>
      <c r="C600" s="107">
        <f t="shared" si="33"/>
        <v>40</v>
      </c>
      <c r="D600" s="116" t="s">
        <v>88</v>
      </c>
      <c r="E600" s="97"/>
      <c r="F600" s="97"/>
      <c r="G600" s="97"/>
      <c r="H600" s="150">
        <f t="shared" si="32"/>
        <v>0</v>
      </c>
      <c r="I600" s="151"/>
      <c r="J600" s="152"/>
      <c r="K600" s="153"/>
      <c r="L600" s="152"/>
      <c r="M600" s="154"/>
      <c r="N600" s="122"/>
      <c r="O600" s="122"/>
      <c r="P600" s="123"/>
      <c r="Q600" s="123"/>
      <c r="R600" s="12"/>
      <c r="S600" s="12"/>
      <c r="T600" s="13"/>
      <c r="U600" s="113"/>
      <c r="V600" s="27"/>
    </row>
    <row r="601" spans="2:22" s="7" customFormat="1" ht="49.5" hidden="1" customHeight="1">
      <c r="B601" s="105"/>
      <c r="C601" s="107">
        <f t="shared" si="33"/>
        <v>41</v>
      </c>
      <c r="D601" s="116" t="s">
        <v>88</v>
      </c>
      <c r="E601" s="97"/>
      <c r="F601" s="97"/>
      <c r="G601" s="97"/>
      <c r="H601" s="150">
        <f t="shared" si="32"/>
        <v>0</v>
      </c>
      <c r="I601" s="151"/>
      <c r="J601" s="152"/>
      <c r="K601" s="153"/>
      <c r="L601" s="152"/>
      <c r="M601" s="154"/>
      <c r="N601" s="122"/>
      <c r="O601" s="122"/>
      <c r="P601" s="123"/>
      <c r="Q601" s="123"/>
      <c r="R601" s="12"/>
      <c r="S601" s="12"/>
      <c r="T601" s="13"/>
      <c r="U601" s="113"/>
      <c r="V601" s="27"/>
    </row>
    <row r="602" spans="2:22" s="7" customFormat="1" ht="49.5" hidden="1" customHeight="1">
      <c r="B602" s="105"/>
      <c r="C602" s="107">
        <f t="shared" si="33"/>
        <v>42</v>
      </c>
      <c r="D602" s="116" t="s">
        <v>88</v>
      </c>
      <c r="E602" s="97"/>
      <c r="F602" s="97"/>
      <c r="G602" s="97"/>
      <c r="H602" s="150">
        <f t="shared" si="32"/>
        <v>0</v>
      </c>
      <c r="I602" s="151"/>
      <c r="J602" s="152"/>
      <c r="K602" s="153"/>
      <c r="L602" s="152"/>
      <c r="M602" s="154"/>
      <c r="N602" s="122"/>
      <c r="O602" s="122"/>
      <c r="P602" s="123"/>
      <c r="Q602" s="123"/>
      <c r="R602" s="12"/>
      <c r="S602" s="12"/>
      <c r="T602" s="13"/>
      <c r="U602" s="113"/>
      <c r="V602" s="27"/>
    </row>
    <row r="603" spans="2:22" s="7" customFormat="1" ht="49.5" hidden="1" customHeight="1">
      <c r="B603" s="105"/>
      <c r="C603" s="107">
        <f t="shared" si="33"/>
        <v>43</v>
      </c>
      <c r="D603" s="116" t="s">
        <v>88</v>
      </c>
      <c r="E603" s="97"/>
      <c r="F603" s="97"/>
      <c r="G603" s="97"/>
      <c r="H603" s="150">
        <f t="shared" si="32"/>
        <v>0</v>
      </c>
      <c r="I603" s="151"/>
      <c r="J603" s="152"/>
      <c r="K603" s="153"/>
      <c r="L603" s="152"/>
      <c r="M603" s="154"/>
      <c r="N603" s="122"/>
      <c r="O603" s="122"/>
      <c r="P603" s="123"/>
      <c r="Q603" s="123"/>
      <c r="R603" s="12"/>
      <c r="S603" s="12"/>
      <c r="T603" s="13"/>
      <c r="U603" s="113"/>
      <c r="V603" s="27"/>
    </row>
    <row r="604" spans="2:22" s="7" customFormat="1" ht="49.5" hidden="1" customHeight="1">
      <c r="B604" s="105"/>
      <c r="C604" s="107">
        <f t="shared" si="33"/>
        <v>44</v>
      </c>
      <c r="D604" s="116" t="s">
        <v>88</v>
      </c>
      <c r="E604" s="97"/>
      <c r="F604" s="97"/>
      <c r="G604" s="97"/>
      <c r="H604" s="150">
        <f t="shared" si="32"/>
        <v>0</v>
      </c>
      <c r="I604" s="151"/>
      <c r="J604" s="152"/>
      <c r="K604" s="153"/>
      <c r="L604" s="152"/>
      <c r="M604" s="154"/>
      <c r="N604" s="122"/>
      <c r="O604" s="122"/>
      <c r="P604" s="123"/>
      <c r="Q604" s="123"/>
      <c r="R604" s="12"/>
      <c r="S604" s="12"/>
      <c r="T604" s="13"/>
      <c r="U604" s="113"/>
      <c r="V604" s="27"/>
    </row>
    <row r="605" spans="2:22" s="7" customFormat="1" ht="49.5" hidden="1" customHeight="1">
      <c r="B605" s="105"/>
      <c r="C605" s="107">
        <f t="shared" si="33"/>
        <v>45</v>
      </c>
      <c r="D605" s="116" t="s">
        <v>88</v>
      </c>
      <c r="E605" s="97"/>
      <c r="F605" s="97"/>
      <c r="G605" s="97"/>
      <c r="H605" s="150">
        <f t="shared" si="32"/>
        <v>0</v>
      </c>
      <c r="I605" s="151"/>
      <c r="J605" s="152"/>
      <c r="K605" s="153"/>
      <c r="L605" s="152"/>
      <c r="M605" s="154"/>
      <c r="N605" s="122"/>
      <c r="O605" s="122"/>
      <c r="P605" s="123"/>
      <c r="Q605" s="123"/>
      <c r="R605" s="12"/>
      <c r="S605" s="12"/>
      <c r="T605" s="13"/>
      <c r="U605" s="113"/>
      <c r="V605" s="27"/>
    </row>
    <row r="606" spans="2:22" s="7" customFormat="1" ht="49.5" hidden="1" customHeight="1">
      <c r="B606" s="105"/>
      <c r="C606" s="107">
        <f t="shared" si="33"/>
        <v>46</v>
      </c>
      <c r="D606" s="116" t="s">
        <v>88</v>
      </c>
      <c r="E606" s="97"/>
      <c r="F606" s="97"/>
      <c r="G606" s="97"/>
      <c r="H606" s="150">
        <f t="shared" si="32"/>
        <v>0</v>
      </c>
      <c r="I606" s="151"/>
      <c r="J606" s="152"/>
      <c r="K606" s="153"/>
      <c r="L606" s="152"/>
      <c r="M606" s="154"/>
      <c r="N606" s="122"/>
      <c r="O606" s="122"/>
      <c r="P606" s="123"/>
      <c r="Q606" s="123"/>
      <c r="R606" s="12"/>
      <c r="S606" s="12"/>
      <c r="T606" s="13"/>
      <c r="U606" s="113"/>
      <c r="V606" s="27"/>
    </row>
    <row r="607" spans="2:22" s="7" customFormat="1" ht="49.5" hidden="1" customHeight="1">
      <c r="B607" s="105"/>
      <c r="C607" s="107">
        <f t="shared" si="33"/>
        <v>47</v>
      </c>
      <c r="D607" s="116" t="s">
        <v>88</v>
      </c>
      <c r="E607" s="97"/>
      <c r="F607" s="97"/>
      <c r="G607" s="97"/>
      <c r="H607" s="150">
        <f t="shared" si="32"/>
        <v>0</v>
      </c>
      <c r="I607" s="151"/>
      <c r="J607" s="152"/>
      <c r="K607" s="153"/>
      <c r="L607" s="152"/>
      <c r="M607" s="154"/>
      <c r="N607" s="122"/>
      <c r="O607" s="122"/>
      <c r="P607" s="123"/>
      <c r="Q607" s="123"/>
      <c r="R607" s="12"/>
      <c r="S607" s="12"/>
      <c r="T607" s="13"/>
      <c r="U607" s="113"/>
      <c r="V607" s="27"/>
    </row>
    <row r="608" spans="2:22" s="7" customFormat="1" ht="49.5" hidden="1" customHeight="1">
      <c r="B608" s="105"/>
      <c r="C608" s="107">
        <f t="shared" si="33"/>
        <v>48</v>
      </c>
      <c r="D608" s="116" t="s">
        <v>88</v>
      </c>
      <c r="E608" s="97"/>
      <c r="F608" s="97"/>
      <c r="G608" s="97"/>
      <c r="H608" s="150">
        <f t="shared" si="32"/>
        <v>0</v>
      </c>
      <c r="I608" s="151"/>
      <c r="J608" s="152"/>
      <c r="K608" s="153"/>
      <c r="L608" s="152"/>
      <c r="M608" s="154"/>
      <c r="N608" s="122"/>
      <c r="O608" s="122"/>
      <c r="P608" s="123"/>
      <c r="Q608" s="123"/>
      <c r="R608" s="12"/>
      <c r="S608" s="12"/>
      <c r="T608" s="13"/>
      <c r="U608" s="113"/>
      <c r="V608" s="27"/>
    </row>
    <row r="609" spans="2:22" s="7" customFormat="1" ht="49.5" hidden="1" customHeight="1">
      <c r="B609" s="105"/>
      <c r="C609" s="107">
        <f t="shared" si="33"/>
        <v>49</v>
      </c>
      <c r="D609" s="116" t="s">
        <v>88</v>
      </c>
      <c r="E609" s="97"/>
      <c r="F609" s="97"/>
      <c r="G609" s="97"/>
      <c r="H609" s="150">
        <f t="shared" si="32"/>
        <v>0</v>
      </c>
      <c r="I609" s="151"/>
      <c r="J609" s="152"/>
      <c r="K609" s="153"/>
      <c r="L609" s="152"/>
      <c r="M609" s="154"/>
      <c r="N609" s="122"/>
      <c r="O609" s="122"/>
      <c r="P609" s="123"/>
      <c r="Q609" s="123"/>
      <c r="R609" s="12"/>
      <c r="S609" s="12"/>
      <c r="T609" s="13"/>
      <c r="U609" s="113"/>
      <c r="V609" s="27"/>
    </row>
    <row r="610" spans="2:22" s="7" customFormat="1" ht="49.5" hidden="1" customHeight="1">
      <c r="B610" s="105"/>
      <c r="C610" s="107">
        <f t="shared" si="33"/>
        <v>50</v>
      </c>
      <c r="D610" s="116" t="s">
        <v>88</v>
      </c>
      <c r="E610" s="97"/>
      <c r="F610" s="97"/>
      <c r="G610" s="97"/>
      <c r="H610" s="150">
        <f t="shared" si="32"/>
        <v>0</v>
      </c>
      <c r="I610" s="151"/>
      <c r="J610" s="152"/>
      <c r="K610" s="153"/>
      <c r="L610" s="152"/>
      <c r="M610" s="154"/>
      <c r="N610" s="122"/>
      <c r="O610" s="122"/>
      <c r="P610" s="123"/>
      <c r="Q610" s="123"/>
      <c r="R610" s="12"/>
      <c r="S610" s="12"/>
      <c r="T610" s="13"/>
      <c r="U610" s="113"/>
      <c r="V610" s="27"/>
    </row>
    <row r="611" spans="2:22" s="7" customFormat="1" ht="49.5" hidden="1" customHeight="1">
      <c r="B611" s="105"/>
      <c r="C611" s="107">
        <f t="shared" si="33"/>
        <v>51</v>
      </c>
      <c r="D611" s="116" t="s">
        <v>88</v>
      </c>
      <c r="E611" s="97"/>
      <c r="F611" s="97"/>
      <c r="G611" s="97"/>
      <c r="H611" s="150">
        <f t="shared" si="32"/>
        <v>0</v>
      </c>
      <c r="I611" s="151"/>
      <c r="J611" s="152"/>
      <c r="K611" s="153"/>
      <c r="L611" s="152"/>
      <c r="M611" s="154"/>
      <c r="N611" s="122"/>
      <c r="O611" s="122"/>
      <c r="P611" s="123"/>
      <c r="Q611" s="123"/>
      <c r="R611" s="12"/>
      <c r="S611" s="12"/>
      <c r="T611" s="13"/>
      <c r="U611" s="113"/>
      <c r="V611" s="27"/>
    </row>
    <row r="612" spans="2:22" s="7" customFormat="1" ht="49.5" hidden="1" customHeight="1">
      <c r="B612" s="105"/>
      <c r="C612" s="107">
        <f t="shared" si="33"/>
        <v>52</v>
      </c>
      <c r="D612" s="116" t="s">
        <v>88</v>
      </c>
      <c r="E612" s="97"/>
      <c r="F612" s="97"/>
      <c r="G612" s="97"/>
      <c r="H612" s="150">
        <f t="shared" si="32"/>
        <v>0</v>
      </c>
      <c r="I612" s="151"/>
      <c r="J612" s="152"/>
      <c r="K612" s="153"/>
      <c r="L612" s="152"/>
      <c r="M612" s="154"/>
      <c r="N612" s="122"/>
      <c r="O612" s="122"/>
      <c r="P612" s="123"/>
      <c r="Q612" s="123"/>
      <c r="R612" s="12"/>
      <c r="S612" s="12"/>
      <c r="T612" s="13"/>
      <c r="U612" s="113"/>
      <c r="V612" s="27"/>
    </row>
    <row r="613" spans="2:22" s="7" customFormat="1" ht="49.5" hidden="1" customHeight="1">
      <c r="B613" s="105"/>
      <c r="C613" s="107">
        <f t="shared" si="33"/>
        <v>53</v>
      </c>
      <c r="D613" s="116" t="s">
        <v>88</v>
      </c>
      <c r="E613" s="97"/>
      <c r="F613" s="97"/>
      <c r="G613" s="97"/>
      <c r="H613" s="150">
        <f t="shared" si="32"/>
        <v>0</v>
      </c>
      <c r="I613" s="151"/>
      <c r="J613" s="152"/>
      <c r="K613" s="153"/>
      <c r="L613" s="152"/>
      <c r="M613" s="154"/>
      <c r="N613" s="122"/>
      <c r="O613" s="122"/>
      <c r="P613" s="123"/>
      <c r="Q613" s="123"/>
      <c r="R613" s="12"/>
      <c r="S613" s="12"/>
      <c r="T613" s="13"/>
      <c r="U613" s="113"/>
      <c r="V613" s="27"/>
    </row>
    <row r="614" spans="2:22" s="7" customFormat="1" ht="49.5" hidden="1" customHeight="1">
      <c r="B614" s="105"/>
      <c r="C614" s="107">
        <f t="shared" si="33"/>
        <v>54</v>
      </c>
      <c r="D614" s="116" t="s">
        <v>88</v>
      </c>
      <c r="E614" s="97"/>
      <c r="F614" s="97"/>
      <c r="G614" s="97"/>
      <c r="H614" s="150">
        <f t="shared" si="32"/>
        <v>0</v>
      </c>
      <c r="I614" s="151"/>
      <c r="J614" s="152"/>
      <c r="K614" s="153"/>
      <c r="L614" s="152"/>
      <c r="M614" s="154"/>
      <c r="N614" s="122"/>
      <c r="O614" s="122"/>
      <c r="P614" s="123"/>
      <c r="Q614" s="123"/>
      <c r="R614" s="12"/>
      <c r="S614" s="12"/>
      <c r="T614" s="13"/>
      <c r="U614" s="113"/>
      <c r="V614" s="27"/>
    </row>
    <row r="615" spans="2:22" s="7" customFormat="1" ht="49.5" hidden="1" customHeight="1">
      <c r="B615" s="105"/>
      <c r="C615" s="107">
        <f t="shared" si="33"/>
        <v>55</v>
      </c>
      <c r="D615" s="116" t="s">
        <v>88</v>
      </c>
      <c r="E615" s="97"/>
      <c r="F615" s="97"/>
      <c r="G615" s="97"/>
      <c r="H615" s="150">
        <f t="shared" si="32"/>
        <v>0</v>
      </c>
      <c r="I615" s="151"/>
      <c r="J615" s="152"/>
      <c r="K615" s="153"/>
      <c r="L615" s="152"/>
      <c r="M615" s="154"/>
      <c r="N615" s="122"/>
      <c r="O615" s="122"/>
      <c r="P615" s="123"/>
      <c r="Q615" s="123"/>
      <c r="R615" s="12"/>
      <c r="S615" s="12"/>
      <c r="T615" s="13"/>
      <c r="U615" s="113"/>
      <c r="V615" s="27"/>
    </row>
    <row r="616" spans="2:22" s="7" customFormat="1" ht="49.5" hidden="1" customHeight="1">
      <c r="B616" s="105"/>
      <c r="C616" s="107">
        <f t="shared" si="33"/>
        <v>56</v>
      </c>
      <c r="D616" s="116" t="s">
        <v>88</v>
      </c>
      <c r="E616" s="97"/>
      <c r="F616" s="97"/>
      <c r="G616" s="97"/>
      <c r="H616" s="150">
        <f t="shared" si="32"/>
        <v>0</v>
      </c>
      <c r="I616" s="151"/>
      <c r="J616" s="152"/>
      <c r="K616" s="153"/>
      <c r="L616" s="152"/>
      <c r="M616" s="154"/>
      <c r="N616" s="122"/>
      <c r="O616" s="122"/>
      <c r="P616" s="123"/>
      <c r="Q616" s="123"/>
      <c r="R616" s="12"/>
      <c r="S616" s="12"/>
      <c r="T616" s="13"/>
      <c r="U616" s="113"/>
      <c r="V616" s="27"/>
    </row>
    <row r="617" spans="2:22" s="7" customFormat="1" ht="49.5" hidden="1" customHeight="1">
      <c r="B617" s="105"/>
      <c r="C617" s="107">
        <f t="shared" si="33"/>
        <v>57</v>
      </c>
      <c r="D617" s="116" t="s">
        <v>88</v>
      </c>
      <c r="E617" s="97"/>
      <c r="F617" s="97"/>
      <c r="G617" s="97"/>
      <c r="H617" s="150">
        <f t="shared" si="32"/>
        <v>0</v>
      </c>
      <c r="I617" s="151"/>
      <c r="J617" s="152"/>
      <c r="K617" s="153"/>
      <c r="L617" s="152"/>
      <c r="M617" s="154"/>
      <c r="N617" s="122"/>
      <c r="O617" s="122"/>
      <c r="P617" s="123"/>
      <c r="Q617" s="123"/>
      <c r="R617" s="12"/>
      <c r="S617" s="12"/>
      <c r="T617" s="13"/>
      <c r="U617" s="113"/>
      <c r="V617" s="27"/>
    </row>
    <row r="618" spans="2:22" s="7" customFormat="1" ht="49.5" hidden="1" customHeight="1">
      <c r="B618" s="105"/>
      <c r="C618" s="107">
        <f t="shared" si="33"/>
        <v>58</v>
      </c>
      <c r="D618" s="116" t="s">
        <v>88</v>
      </c>
      <c r="E618" s="97"/>
      <c r="F618" s="97"/>
      <c r="G618" s="97"/>
      <c r="H618" s="150">
        <f t="shared" si="32"/>
        <v>0</v>
      </c>
      <c r="I618" s="151"/>
      <c r="J618" s="152"/>
      <c r="K618" s="153"/>
      <c r="L618" s="152"/>
      <c r="M618" s="154"/>
      <c r="N618" s="122"/>
      <c r="O618" s="122"/>
      <c r="P618" s="123"/>
      <c r="Q618" s="123"/>
      <c r="R618" s="12"/>
      <c r="S618" s="12"/>
      <c r="T618" s="13"/>
      <c r="U618" s="113"/>
      <c r="V618" s="27"/>
    </row>
    <row r="619" spans="2:22" s="7" customFormat="1" ht="49.5" hidden="1" customHeight="1">
      <c r="B619" s="105"/>
      <c r="C619" s="107">
        <f t="shared" si="33"/>
        <v>59</v>
      </c>
      <c r="D619" s="116" t="s">
        <v>88</v>
      </c>
      <c r="E619" s="97"/>
      <c r="F619" s="97"/>
      <c r="G619" s="97"/>
      <c r="H619" s="150">
        <f t="shared" si="32"/>
        <v>0</v>
      </c>
      <c r="I619" s="151"/>
      <c r="J619" s="152"/>
      <c r="K619" s="153"/>
      <c r="L619" s="152"/>
      <c r="M619" s="154"/>
      <c r="N619" s="122"/>
      <c r="O619" s="122"/>
      <c r="P619" s="123"/>
      <c r="Q619" s="123"/>
      <c r="R619" s="12"/>
      <c r="S619" s="12"/>
      <c r="T619" s="13"/>
      <c r="U619" s="113"/>
      <c r="V619" s="27"/>
    </row>
    <row r="620" spans="2:22" s="7" customFormat="1" ht="49.5" hidden="1" customHeight="1">
      <c r="B620" s="105"/>
      <c r="C620" s="107">
        <f t="shared" si="33"/>
        <v>60</v>
      </c>
      <c r="D620" s="116" t="s">
        <v>88</v>
      </c>
      <c r="E620" s="97"/>
      <c r="F620" s="97"/>
      <c r="G620" s="97"/>
      <c r="H620" s="150">
        <f t="shared" si="32"/>
        <v>0</v>
      </c>
      <c r="I620" s="151"/>
      <c r="J620" s="152"/>
      <c r="K620" s="153"/>
      <c r="L620" s="152"/>
      <c r="M620" s="154"/>
      <c r="N620" s="122"/>
      <c r="O620" s="122"/>
      <c r="P620" s="123"/>
      <c r="Q620" s="123"/>
      <c r="R620" s="12"/>
      <c r="S620" s="12"/>
      <c r="T620" s="13"/>
      <c r="U620" s="113"/>
      <c r="V620" s="27"/>
    </row>
    <row r="621" spans="2:22" s="7" customFormat="1" ht="49.5" hidden="1" customHeight="1">
      <c r="B621" s="105"/>
      <c r="C621" s="107">
        <f t="shared" si="33"/>
        <v>61</v>
      </c>
      <c r="D621" s="116" t="s">
        <v>88</v>
      </c>
      <c r="E621" s="97"/>
      <c r="F621" s="97"/>
      <c r="G621" s="97"/>
      <c r="H621" s="150">
        <f t="shared" si="32"/>
        <v>0</v>
      </c>
      <c r="I621" s="151"/>
      <c r="J621" s="152"/>
      <c r="K621" s="153"/>
      <c r="L621" s="152"/>
      <c r="M621" s="154"/>
      <c r="N621" s="122"/>
      <c r="O621" s="122"/>
      <c r="P621" s="123"/>
      <c r="Q621" s="123"/>
      <c r="R621" s="12"/>
      <c r="S621" s="12"/>
      <c r="T621" s="13"/>
      <c r="U621" s="113"/>
      <c r="V621" s="27"/>
    </row>
    <row r="622" spans="2:22" s="7" customFormat="1" ht="49.5" hidden="1" customHeight="1">
      <c r="B622" s="105"/>
      <c r="C622" s="107">
        <f t="shared" si="33"/>
        <v>62</v>
      </c>
      <c r="D622" s="116" t="s">
        <v>88</v>
      </c>
      <c r="E622" s="97"/>
      <c r="F622" s="97"/>
      <c r="G622" s="97"/>
      <c r="H622" s="150">
        <f t="shared" si="32"/>
        <v>0</v>
      </c>
      <c r="I622" s="151"/>
      <c r="J622" s="152"/>
      <c r="K622" s="153"/>
      <c r="L622" s="152"/>
      <c r="M622" s="154"/>
      <c r="N622" s="122"/>
      <c r="O622" s="122"/>
      <c r="P622" s="123"/>
      <c r="Q622" s="123"/>
      <c r="R622" s="12"/>
      <c r="S622" s="12"/>
      <c r="T622" s="13"/>
      <c r="U622" s="113"/>
      <c r="V622" s="27"/>
    </row>
    <row r="623" spans="2:22" s="7" customFormat="1" ht="49.5" hidden="1" customHeight="1">
      <c r="B623" s="105"/>
      <c r="C623" s="107">
        <f t="shared" si="33"/>
        <v>63</v>
      </c>
      <c r="D623" s="116" t="s">
        <v>88</v>
      </c>
      <c r="E623" s="97"/>
      <c r="F623" s="97"/>
      <c r="G623" s="97"/>
      <c r="H623" s="150">
        <f t="shared" si="32"/>
        <v>0</v>
      </c>
      <c r="I623" s="151"/>
      <c r="J623" s="152"/>
      <c r="K623" s="153"/>
      <c r="L623" s="152"/>
      <c r="M623" s="154"/>
      <c r="N623" s="122"/>
      <c r="O623" s="122"/>
      <c r="P623" s="123"/>
      <c r="Q623" s="123"/>
      <c r="R623" s="12"/>
      <c r="S623" s="12"/>
      <c r="T623" s="13"/>
      <c r="U623" s="113"/>
      <c r="V623" s="27"/>
    </row>
    <row r="624" spans="2:22" s="7" customFormat="1" ht="49.5" hidden="1" customHeight="1">
      <c r="B624" s="105"/>
      <c r="C624" s="107">
        <f t="shared" si="33"/>
        <v>64</v>
      </c>
      <c r="D624" s="116" t="s">
        <v>88</v>
      </c>
      <c r="E624" s="97"/>
      <c r="F624" s="97"/>
      <c r="G624" s="97"/>
      <c r="H624" s="150">
        <f t="shared" si="32"/>
        <v>0</v>
      </c>
      <c r="I624" s="151"/>
      <c r="J624" s="152"/>
      <c r="K624" s="153"/>
      <c r="L624" s="152"/>
      <c r="M624" s="154"/>
      <c r="N624" s="122"/>
      <c r="O624" s="122"/>
      <c r="P624" s="123"/>
      <c r="Q624" s="123"/>
      <c r="R624" s="12"/>
      <c r="S624" s="12"/>
      <c r="T624" s="13"/>
      <c r="U624" s="113"/>
      <c r="V624" s="27"/>
    </row>
    <row r="625" spans="2:22" s="7" customFormat="1" ht="49.5" hidden="1" customHeight="1">
      <c r="B625" s="105"/>
      <c r="C625" s="107">
        <f t="shared" si="33"/>
        <v>65</v>
      </c>
      <c r="D625" s="116" t="s">
        <v>88</v>
      </c>
      <c r="E625" s="97"/>
      <c r="F625" s="97"/>
      <c r="G625" s="97"/>
      <c r="H625" s="150">
        <f t="shared" si="32"/>
        <v>0</v>
      </c>
      <c r="I625" s="151"/>
      <c r="J625" s="152"/>
      <c r="K625" s="153"/>
      <c r="L625" s="152"/>
      <c r="M625" s="154"/>
      <c r="N625" s="122"/>
      <c r="O625" s="122"/>
      <c r="P625" s="123"/>
      <c r="Q625" s="123"/>
      <c r="R625" s="12"/>
      <c r="S625" s="12"/>
      <c r="T625" s="13"/>
      <c r="U625" s="113"/>
      <c r="V625" s="27"/>
    </row>
    <row r="626" spans="2:22" s="7" customFormat="1" ht="49.5" hidden="1" customHeight="1">
      <c r="B626" s="105"/>
      <c r="C626" s="107">
        <f t="shared" si="33"/>
        <v>66</v>
      </c>
      <c r="D626" s="116" t="s">
        <v>88</v>
      </c>
      <c r="E626" s="97"/>
      <c r="F626" s="97"/>
      <c r="G626" s="97"/>
      <c r="H626" s="150">
        <f t="shared" si="32"/>
        <v>0</v>
      </c>
      <c r="I626" s="151"/>
      <c r="J626" s="152"/>
      <c r="K626" s="153"/>
      <c r="L626" s="152"/>
      <c r="M626" s="154"/>
      <c r="N626" s="122"/>
      <c r="O626" s="122"/>
      <c r="P626" s="123"/>
      <c r="Q626" s="123"/>
      <c r="R626" s="12"/>
      <c r="S626" s="12"/>
      <c r="T626" s="13"/>
      <c r="U626" s="113"/>
      <c r="V626" s="27"/>
    </row>
    <row r="627" spans="2:22" s="7" customFormat="1" ht="49.5" hidden="1" customHeight="1">
      <c r="B627" s="105"/>
      <c r="C627" s="107">
        <f t="shared" ref="C627:C660" si="34">C626+1</f>
        <v>67</v>
      </c>
      <c r="D627" s="116" t="s">
        <v>88</v>
      </c>
      <c r="E627" s="97"/>
      <c r="F627" s="97"/>
      <c r="G627" s="97"/>
      <c r="H627" s="150">
        <f t="shared" si="32"/>
        <v>0</v>
      </c>
      <c r="I627" s="151"/>
      <c r="J627" s="152"/>
      <c r="K627" s="153"/>
      <c r="L627" s="152"/>
      <c r="M627" s="154"/>
      <c r="N627" s="122"/>
      <c r="O627" s="122"/>
      <c r="P627" s="123"/>
      <c r="Q627" s="123"/>
      <c r="R627" s="12"/>
      <c r="S627" s="12"/>
      <c r="T627" s="13"/>
      <c r="U627" s="113"/>
      <c r="V627" s="27"/>
    </row>
    <row r="628" spans="2:22" s="7" customFormat="1" ht="49.5" hidden="1" customHeight="1">
      <c r="B628" s="105"/>
      <c r="C628" s="107">
        <f t="shared" si="34"/>
        <v>68</v>
      </c>
      <c r="D628" s="116" t="s">
        <v>88</v>
      </c>
      <c r="E628" s="97"/>
      <c r="F628" s="97"/>
      <c r="G628" s="97"/>
      <c r="H628" s="150">
        <f t="shared" si="32"/>
        <v>0</v>
      </c>
      <c r="I628" s="151"/>
      <c r="J628" s="152"/>
      <c r="K628" s="153"/>
      <c r="L628" s="152"/>
      <c r="M628" s="154"/>
      <c r="N628" s="122"/>
      <c r="O628" s="122"/>
      <c r="P628" s="123"/>
      <c r="Q628" s="123"/>
      <c r="R628" s="12"/>
      <c r="S628" s="12"/>
      <c r="T628" s="13"/>
      <c r="U628" s="113"/>
      <c r="V628" s="27"/>
    </row>
    <row r="629" spans="2:22" s="7" customFormat="1" ht="49.5" hidden="1" customHeight="1">
      <c r="B629" s="105"/>
      <c r="C629" s="107">
        <f t="shared" si="34"/>
        <v>69</v>
      </c>
      <c r="D629" s="116" t="s">
        <v>88</v>
      </c>
      <c r="E629" s="97"/>
      <c r="F629" s="97"/>
      <c r="G629" s="97"/>
      <c r="H629" s="150">
        <f t="shared" si="32"/>
        <v>0</v>
      </c>
      <c r="I629" s="151"/>
      <c r="J629" s="152"/>
      <c r="K629" s="153"/>
      <c r="L629" s="152"/>
      <c r="M629" s="154"/>
      <c r="N629" s="122"/>
      <c r="O629" s="122"/>
      <c r="P629" s="123"/>
      <c r="Q629" s="123"/>
      <c r="R629" s="12"/>
      <c r="S629" s="12"/>
      <c r="T629" s="13"/>
      <c r="U629" s="113"/>
      <c r="V629" s="27"/>
    </row>
    <row r="630" spans="2:22" s="7" customFormat="1" ht="49.5" hidden="1" customHeight="1">
      <c r="B630" s="105"/>
      <c r="C630" s="107">
        <f t="shared" si="34"/>
        <v>70</v>
      </c>
      <c r="D630" s="116" t="s">
        <v>88</v>
      </c>
      <c r="E630" s="97"/>
      <c r="F630" s="97"/>
      <c r="G630" s="97"/>
      <c r="H630" s="150">
        <f t="shared" si="32"/>
        <v>0</v>
      </c>
      <c r="I630" s="151"/>
      <c r="J630" s="152"/>
      <c r="K630" s="153"/>
      <c r="L630" s="152"/>
      <c r="M630" s="154"/>
      <c r="N630" s="122"/>
      <c r="O630" s="122"/>
      <c r="P630" s="123"/>
      <c r="Q630" s="123"/>
      <c r="R630" s="12"/>
      <c r="S630" s="12"/>
      <c r="T630" s="13"/>
      <c r="U630" s="113"/>
      <c r="V630" s="27"/>
    </row>
    <row r="631" spans="2:22" s="7" customFormat="1" ht="49.5" hidden="1" customHeight="1">
      <c r="B631" s="105"/>
      <c r="C631" s="107">
        <f t="shared" si="34"/>
        <v>71</v>
      </c>
      <c r="D631" s="116" t="s">
        <v>88</v>
      </c>
      <c r="E631" s="97"/>
      <c r="F631" s="97"/>
      <c r="G631" s="97"/>
      <c r="H631" s="150">
        <f t="shared" si="32"/>
        <v>0</v>
      </c>
      <c r="I631" s="151"/>
      <c r="J631" s="152"/>
      <c r="K631" s="153"/>
      <c r="L631" s="152"/>
      <c r="M631" s="154"/>
      <c r="N631" s="122"/>
      <c r="O631" s="122"/>
      <c r="P631" s="123"/>
      <c r="Q631" s="123"/>
      <c r="R631" s="12"/>
      <c r="S631" s="12"/>
      <c r="T631" s="13"/>
      <c r="U631" s="113"/>
      <c r="V631" s="27"/>
    </row>
    <row r="632" spans="2:22" s="7" customFormat="1" ht="49.5" hidden="1" customHeight="1">
      <c r="B632" s="105"/>
      <c r="C632" s="107">
        <f t="shared" si="34"/>
        <v>72</v>
      </c>
      <c r="D632" s="116" t="s">
        <v>88</v>
      </c>
      <c r="E632" s="97"/>
      <c r="F632" s="97"/>
      <c r="G632" s="97"/>
      <c r="H632" s="150">
        <f t="shared" si="32"/>
        <v>0</v>
      </c>
      <c r="I632" s="151"/>
      <c r="J632" s="152"/>
      <c r="K632" s="153"/>
      <c r="L632" s="152"/>
      <c r="M632" s="154"/>
      <c r="N632" s="122"/>
      <c r="O632" s="122"/>
      <c r="P632" s="123"/>
      <c r="Q632" s="123"/>
      <c r="R632" s="12"/>
      <c r="S632" s="12"/>
      <c r="T632" s="13"/>
      <c r="U632" s="113"/>
      <c r="V632" s="27"/>
    </row>
    <row r="633" spans="2:22" s="7" customFormat="1" ht="49.5" hidden="1" customHeight="1">
      <c r="B633" s="105"/>
      <c r="C633" s="107">
        <f t="shared" si="34"/>
        <v>73</v>
      </c>
      <c r="D633" s="116" t="s">
        <v>88</v>
      </c>
      <c r="E633" s="97"/>
      <c r="F633" s="97"/>
      <c r="G633" s="97"/>
      <c r="H633" s="150">
        <f t="shared" si="32"/>
        <v>0</v>
      </c>
      <c r="I633" s="151"/>
      <c r="J633" s="152"/>
      <c r="K633" s="153"/>
      <c r="L633" s="152"/>
      <c r="M633" s="154"/>
      <c r="N633" s="122"/>
      <c r="O633" s="122"/>
      <c r="P633" s="123"/>
      <c r="Q633" s="123"/>
      <c r="R633" s="12"/>
      <c r="S633" s="12"/>
      <c r="T633" s="13"/>
      <c r="U633" s="113"/>
      <c r="V633" s="27"/>
    </row>
    <row r="634" spans="2:22" s="7" customFormat="1" ht="49.5" hidden="1" customHeight="1">
      <c r="B634" s="105"/>
      <c r="C634" s="107">
        <f t="shared" si="34"/>
        <v>74</v>
      </c>
      <c r="D634" s="116" t="s">
        <v>88</v>
      </c>
      <c r="E634" s="97"/>
      <c r="F634" s="97"/>
      <c r="G634" s="97"/>
      <c r="H634" s="150">
        <f t="shared" si="32"/>
        <v>0</v>
      </c>
      <c r="I634" s="151"/>
      <c r="J634" s="152"/>
      <c r="K634" s="153"/>
      <c r="L634" s="152"/>
      <c r="M634" s="154"/>
      <c r="N634" s="122"/>
      <c r="O634" s="122"/>
      <c r="P634" s="123"/>
      <c r="Q634" s="123"/>
      <c r="R634" s="12"/>
      <c r="S634" s="12"/>
      <c r="T634" s="13"/>
      <c r="U634" s="113"/>
      <c r="V634" s="27"/>
    </row>
    <row r="635" spans="2:22" s="7" customFormat="1" ht="49.5" hidden="1" customHeight="1">
      <c r="B635" s="105"/>
      <c r="C635" s="107">
        <f t="shared" si="34"/>
        <v>75</v>
      </c>
      <c r="D635" s="116" t="s">
        <v>88</v>
      </c>
      <c r="E635" s="97"/>
      <c r="F635" s="97"/>
      <c r="G635" s="97"/>
      <c r="H635" s="150">
        <f t="shared" si="32"/>
        <v>0</v>
      </c>
      <c r="I635" s="151"/>
      <c r="J635" s="152"/>
      <c r="K635" s="153"/>
      <c r="L635" s="152"/>
      <c r="M635" s="154"/>
      <c r="N635" s="122"/>
      <c r="O635" s="122"/>
      <c r="P635" s="123"/>
      <c r="Q635" s="123"/>
      <c r="R635" s="12"/>
      <c r="S635" s="12"/>
      <c r="T635" s="13"/>
      <c r="U635" s="113"/>
      <c r="V635" s="27"/>
    </row>
    <row r="636" spans="2:22" s="7" customFormat="1" ht="49.5" hidden="1" customHeight="1">
      <c r="B636" s="105"/>
      <c r="C636" s="107">
        <f t="shared" si="34"/>
        <v>76</v>
      </c>
      <c r="D636" s="116" t="s">
        <v>88</v>
      </c>
      <c r="E636" s="97"/>
      <c r="F636" s="97"/>
      <c r="G636" s="97"/>
      <c r="H636" s="150">
        <f t="shared" si="32"/>
        <v>0</v>
      </c>
      <c r="I636" s="151"/>
      <c r="J636" s="152"/>
      <c r="K636" s="153"/>
      <c r="L636" s="152"/>
      <c r="M636" s="154"/>
      <c r="N636" s="122"/>
      <c r="O636" s="122"/>
      <c r="P636" s="123"/>
      <c r="Q636" s="123"/>
      <c r="R636" s="12"/>
      <c r="S636" s="12"/>
      <c r="T636" s="13"/>
      <c r="U636" s="113"/>
      <c r="V636" s="27"/>
    </row>
    <row r="637" spans="2:22" s="7" customFormat="1" ht="49.5" hidden="1" customHeight="1">
      <c r="B637" s="105"/>
      <c r="C637" s="107">
        <f t="shared" si="34"/>
        <v>77</v>
      </c>
      <c r="D637" s="116" t="s">
        <v>88</v>
      </c>
      <c r="E637" s="97"/>
      <c r="F637" s="97"/>
      <c r="G637" s="97"/>
      <c r="H637" s="150">
        <f t="shared" si="32"/>
        <v>0</v>
      </c>
      <c r="I637" s="151"/>
      <c r="J637" s="152"/>
      <c r="K637" s="153"/>
      <c r="L637" s="152"/>
      <c r="M637" s="154"/>
      <c r="N637" s="122"/>
      <c r="O637" s="122"/>
      <c r="P637" s="123"/>
      <c r="Q637" s="123"/>
      <c r="R637" s="12"/>
      <c r="S637" s="12"/>
      <c r="T637" s="13"/>
      <c r="U637" s="113"/>
      <c r="V637" s="27"/>
    </row>
    <row r="638" spans="2:22" s="7" customFormat="1" ht="49.5" hidden="1" customHeight="1">
      <c r="B638" s="105"/>
      <c r="C638" s="107">
        <f t="shared" si="34"/>
        <v>78</v>
      </c>
      <c r="D638" s="116" t="s">
        <v>88</v>
      </c>
      <c r="E638" s="97"/>
      <c r="F638" s="97"/>
      <c r="G638" s="97"/>
      <c r="H638" s="150">
        <f t="shared" si="32"/>
        <v>0</v>
      </c>
      <c r="I638" s="151"/>
      <c r="J638" s="152"/>
      <c r="K638" s="153"/>
      <c r="L638" s="152"/>
      <c r="M638" s="154"/>
      <c r="N638" s="122"/>
      <c r="O638" s="122"/>
      <c r="P638" s="123"/>
      <c r="Q638" s="123"/>
      <c r="R638" s="12"/>
      <c r="S638" s="12"/>
      <c r="T638" s="13"/>
      <c r="U638" s="113"/>
      <c r="V638" s="27"/>
    </row>
    <row r="639" spans="2:22" s="7" customFormat="1" ht="49.5" hidden="1" customHeight="1">
      <c r="B639" s="105"/>
      <c r="C639" s="107">
        <f t="shared" si="34"/>
        <v>79</v>
      </c>
      <c r="D639" s="116" t="s">
        <v>88</v>
      </c>
      <c r="E639" s="97"/>
      <c r="F639" s="97"/>
      <c r="G639" s="97"/>
      <c r="H639" s="150">
        <f t="shared" si="32"/>
        <v>0</v>
      </c>
      <c r="I639" s="151"/>
      <c r="J639" s="152"/>
      <c r="K639" s="153"/>
      <c r="L639" s="152"/>
      <c r="M639" s="154"/>
      <c r="N639" s="122"/>
      <c r="O639" s="122"/>
      <c r="P639" s="123"/>
      <c r="Q639" s="123"/>
      <c r="R639" s="12"/>
      <c r="S639" s="12"/>
      <c r="T639" s="13"/>
      <c r="U639" s="113"/>
      <c r="V639" s="27"/>
    </row>
    <row r="640" spans="2:22" s="7" customFormat="1" ht="49.5" hidden="1" customHeight="1">
      <c r="B640" s="105"/>
      <c r="C640" s="107">
        <f t="shared" si="34"/>
        <v>80</v>
      </c>
      <c r="D640" s="116" t="s">
        <v>88</v>
      </c>
      <c r="E640" s="97"/>
      <c r="F640" s="97"/>
      <c r="G640" s="97"/>
      <c r="H640" s="150">
        <f t="shared" si="32"/>
        <v>0</v>
      </c>
      <c r="I640" s="151"/>
      <c r="J640" s="152"/>
      <c r="K640" s="153"/>
      <c r="L640" s="152"/>
      <c r="M640" s="154"/>
      <c r="N640" s="122"/>
      <c r="O640" s="122"/>
      <c r="P640" s="123"/>
      <c r="Q640" s="123"/>
      <c r="R640" s="12"/>
      <c r="S640" s="12"/>
      <c r="T640" s="13"/>
      <c r="U640" s="113"/>
      <c r="V640" s="27"/>
    </row>
    <row r="641" spans="2:22" s="7" customFormat="1" ht="49.5" hidden="1" customHeight="1">
      <c r="B641" s="105"/>
      <c r="C641" s="107">
        <f t="shared" si="34"/>
        <v>81</v>
      </c>
      <c r="D641" s="116" t="s">
        <v>88</v>
      </c>
      <c r="E641" s="97"/>
      <c r="F641" s="97"/>
      <c r="G641" s="97"/>
      <c r="H641" s="150">
        <f t="shared" si="32"/>
        <v>0</v>
      </c>
      <c r="I641" s="151"/>
      <c r="J641" s="152"/>
      <c r="K641" s="153"/>
      <c r="L641" s="152"/>
      <c r="M641" s="154"/>
      <c r="N641" s="122"/>
      <c r="O641" s="122"/>
      <c r="P641" s="123"/>
      <c r="Q641" s="123"/>
      <c r="R641" s="12"/>
      <c r="S641" s="12"/>
      <c r="T641" s="13"/>
      <c r="U641" s="113"/>
      <c r="V641" s="27"/>
    </row>
    <row r="642" spans="2:22" s="7" customFormat="1" ht="49.5" hidden="1" customHeight="1">
      <c r="B642" s="105"/>
      <c r="C642" s="107">
        <f t="shared" si="34"/>
        <v>82</v>
      </c>
      <c r="D642" s="116" t="s">
        <v>88</v>
      </c>
      <c r="E642" s="97"/>
      <c r="F642" s="97"/>
      <c r="G642" s="97"/>
      <c r="H642" s="150">
        <f t="shared" si="32"/>
        <v>0</v>
      </c>
      <c r="I642" s="151"/>
      <c r="J642" s="152"/>
      <c r="K642" s="153"/>
      <c r="L642" s="152"/>
      <c r="M642" s="154"/>
      <c r="N642" s="122"/>
      <c r="O642" s="122"/>
      <c r="P642" s="123"/>
      <c r="Q642" s="123"/>
      <c r="R642" s="12"/>
      <c r="S642" s="12"/>
      <c r="T642" s="13"/>
      <c r="U642" s="113"/>
      <c r="V642" s="27"/>
    </row>
    <row r="643" spans="2:22" s="7" customFormat="1" ht="49.5" hidden="1" customHeight="1">
      <c r="B643" s="105"/>
      <c r="C643" s="107">
        <f t="shared" si="34"/>
        <v>83</v>
      </c>
      <c r="D643" s="116" t="s">
        <v>88</v>
      </c>
      <c r="E643" s="97"/>
      <c r="F643" s="97"/>
      <c r="G643" s="97"/>
      <c r="H643" s="150">
        <f t="shared" si="32"/>
        <v>0</v>
      </c>
      <c r="I643" s="151"/>
      <c r="J643" s="152"/>
      <c r="K643" s="153"/>
      <c r="L643" s="152"/>
      <c r="M643" s="154"/>
      <c r="N643" s="122"/>
      <c r="O643" s="122"/>
      <c r="P643" s="123"/>
      <c r="Q643" s="123"/>
      <c r="R643" s="12"/>
      <c r="S643" s="12"/>
      <c r="T643" s="13"/>
      <c r="U643" s="113"/>
      <c r="V643" s="27"/>
    </row>
    <row r="644" spans="2:22" s="7" customFormat="1" ht="49.5" hidden="1" customHeight="1">
      <c r="B644" s="105"/>
      <c r="C644" s="107">
        <f t="shared" si="34"/>
        <v>84</v>
      </c>
      <c r="D644" s="116" t="s">
        <v>88</v>
      </c>
      <c r="E644" s="97"/>
      <c r="F644" s="97"/>
      <c r="G644" s="97"/>
      <c r="H644" s="150">
        <f t="shared" si="32"/>
        <v>0</v>
      </c>
      <c r="I644" s="151"/>
      <c r="J644" s="152"/>
      <c r="K644" s="153"/>
      <c r="L644" s="152"/>
      <c r="M644" s="154"/>
      <c r="N644" s="122"/>
      <c r="O644" s="122"/>
      <c r="P644" s="123"/>
      <c r="Q644" s="123"/>
      <c r="R644" s="12"/>
      <c r="S644" s="12"/>
      <c r="T644" s="13"/>
      <c r="U644" s="113"/>
      <c r="V644" s="27"/>
    </row>
    <row r="645" spans="2:22" s="7" customFormat="1" ht="49.5" hidden="1" customHeight="1">
      <c r="B645" s="105"/>
      <c r="C645" s="107">
        <f t="shared" si="34"/>
        <v>85</v>
      </c>
      <c r="D645" s="116" t="s">
        <v>88</v>
      </c>
      <c r="E645" s="97"/>
      <c r="F645" s="97"/>
      <c r="G645" s="97"/>
      <c r="H645" s="150">
        <f t="shared" si="32"/>
        <v>0</v>
      </c>
      <c r="I645" s="151"/>
      <c r="J645" s="152"/>
      <c r="K645" s="153"/>
      <c r="L645" s="152"/>
      <c r="M645" s="154"/>
      <c r="N645" s="122"/>
      <c r="O645" s="122"/>
      <c r="P645" s="123"/>
      <c r="Q645" s="123"/>
      <c r="R645" s="12"/>
      <c r="S645" s="12"/>
      <c r="T645" s="13"/>
      <c r="U645" s="113"/>
      <c r="V645" s="27"/>
    </row>
    <row r="646" spans="2:22" s="7" customFormat="1" ht="49.5" hidden="1" customHeight="1">
      <c r="B646" s="105"/>
      <c r="C646" s="107">
        <f t="shared" si="34"/>
        <v>86</v>
      </c>
      <c r="D646" s="116" t="s">
        <v>88</v>
      </c>
      <c r="E646" s="97"/>
      <c r="F646" s="97"/>
      <c r="G646" s="97"/>
      <c r="H646" s="150">
        <f t="shared" si="32"/>
        <v>0</v>
      </c>
      <c r="I646" s="151"/>
      <c r="J646" s="152"/>
      <c r="K646" s="153"/>
      <c r="L646" s="152"/>
      <c r="M646" s="154"/>
      <c r="N646" s="122"/>
      <c r="O646" s="122"/>
      <c r="P646" s="123"/>
      <c r="Q646" s="123"/>
      <c r="R646" s="12"/>
      <c r="S646" s="12"/>
      <c r="T646" s="13"/>
      <c r="U646" s="113"/>
      <c r="V646" s="27"/>
    </row>
    <row r="647" spans="2:22" s="7" customFormat="1" ht="49.5" hidden="1" customHeight="1">
      <c r="B647" s="105"/>
      <c r="C647" s="107">
        <f t="shared" si="34"/>
        <v>87</v>
      </c>
      <c r="D647" s="116" t="s">
        <v>88</v>
      </c>
      <c r="E647" s="97"/>
      <c r="F647" s="97"/>
      <c r="G647" s="97"/>
      <c r="H647" s="150">
        <f t="shared" si="32"/>
        <v>0</v>
      </c>
      <c r="I647" s="151"/>
      <c r="J647" s="152"/>
      <c r="K647" s="153"/>
      <c r="L647" s="152"/>
      <c r="M647" s="154"/>
      <c r="N647" s="122"/>
      <c r="O647" s="122"/>
      <c r="P647" s="123"/>
      <c r="Q647" s="123"/>
      <c r="R647" s="12"/>
      <c r="S647" s="12"/>
      <c r="T647" s="13"/>
      <c r="U647" s="113"/>
      <c r="V647" s="27"/>
    </row>
    <row r="648" spans="2:22" s="7" customFormat="1" ht="49.5" hidden="1" customHeight="1">
      <c r="B648" s="105"/>
      <c r="C648" s="107">
        <f t="shared" si="34"/>
        <v>88</v>
      </c>
      <c r="D648" s="116" t="s">
        <v>88</v>
      </c>
      <c r="E648" s="97"/>
      <c r="F648" s="97"/>
      <c r="G648" s="97"/>
      <c r="H648" s="150">
        <f t="shared" si="32"/>
        <v>0</v>
      </c>
      <c r="I648" s="151"/>
      <c r="J648" s="152"/>
      <c r="K648" s="153"/>
      <c r="L648" s="152"/>
      <c r="M648" s="154"/>
      <c r="N648" s="122"/>
      <c r="O648" s="122"/>
      <c r="P648" s="123"/>
      <c r="Q648" s="123"/>
      <c r="R648" s="12"/>
      <c r="S648" s="12"/>
      <c r="T648" s="13"/>
      <c r="U648" s="113"/>
      <c r="V648" s="27"/>
    </row>
    <row r="649" spans="2:22" s="7" customFormat="1" ht="49.5" hidden="1" customHeight="1">
      <c r="B649" s="105"/>
      <c r="C649" s="107">
        <f t="shared" si="34"/>
        <v>89</v>
      </c>
      <c r="D649" s="116" t="s">
        <v>88</v>
      </c>
      <c r="E649" s="97"/>
      <c r="F649" s="97"/>
      <c r="G649" s="97"/>
      <c r="H649" s="150">
        <f t="shared" si="32"/>
        <v>0</v>
      </c>
      <c r="I649" s="151"/>
      <c r="J649" s="152"/>
      <c r="K649" s="153"/>
      <c r="L649" s="152"/>
      <c r="M649" s="154"/>
      <c r="N649" s="122"/>
      <c r="O649" s="122"/>
      <c r="P649" s="123"/>
      <c r="Q649" s="123"/>
      <c r="R649" s="12"/>
      <c r="S649" s="12"/>
      <c r="T649" s="13"/>
      <c r="U649" s="113"/>
      <c r="V649" s="27"/>
    </row>
    <row r="650" spans="2:22" s="7" customFormat="1" ht="49.5" hidden="1" customHeight="1">
      <c r="B650" s="105"/>
      <c r="C650" s="107">
        <f t="shared" si="34"/>
        <v>90</v>
      </c>
      <c r="D650" s="116" t="s">
        <v>88</v>
      </c>
      <c r="E650" s="97"/>
      <c r="F650" s="97"/>
      <c r="G650" s="97"/>
      <c r="H650" s="150">
        <f t="shared" si="32"/>
        <v>0</v>
      </c>
      <c r="I650" s="151"/>
      <c r="J650" s="152"/>
      <c r="K650" s="153"/>
      <c r="L650" s="152"/>
      <c r="M650" s="154"/>
      <c r="N650" s="122"/>
      <c r="O650" s="122"/>
      <c r="P650" s="123"/>
      <c r="Q650" s="123"/>
      <c r="R650" s="12"/>
      <c r="S650" s="12"/>
      <c r="T650" s="13"/>
      <c r="U650" s="113"/>
      <c r="V650" s="27"/>
    </row>
    <row r="651" spans="2:22" s="7" customFormat="1" ht="49.5" hidden="1" customHeight="1">
      <c r="B651" s="105" t="s">
        <v>156</v>
      </c>
      <c r="C651" s="107">
        <f t="shared" si="34"/>
        <v>91</v>
      </c>
      <c r="D651" s="116" t="s">
        <v>114</v>
      </c>
      <c r="E651" s="97"/>
      <c r="F651" s="97"/>
      <c r="G651" s="97"/>
      <c r="H651" s="150">
        <f t="shared" si="32"/>
        <v>0</v>
      </c>
      <c r="I651" s="151"/>
      <c r="J651" s="152"/>
      <c r="K651" s="153"/>
      <c r="L651" s="152"/>
      <c r="M651" s="154"/>
      <c r="N651" s="122"/>
      <c r="O651" s="122"/>
      <c r="P651" s="123"/>
      <c r="Q651" s="123"/>
      <c r="R651" s="12"/>
      <c r="S651" s="12"/>
      <c r="T651" s="13"/>
      <c r="V651" s="27"/>
    </row>
    <row r="652" spans="2:22" s="7" customFormat="1" ht="49.5" hidden="1" customHeight="1">
      <c r="B652" s="105" t="s">
        <v>156</v>
      </c>
      <c r="C652" s="107">
        <f t="shared" si="34"/>
        <v>92</v>
      </c>
      <c r="D652" s="116" t="s">
        <v>114</v>
      </c>
      <c r="E652" s="97"/>
      <c r="F652" s="97"/>
      <c r="G652" s="97"/>
      <c r="H652" s="150">
        <f t="shared" si="32"/>
        <v>0</v>
      </c>
      <c r="I652" s="151"/>
      <c r="J652" s="152"/>
      <c r="K652" s="153"/>
      <c r="L652" s="152"/>
      <c r="M652" s="154"/>
      <c r="N652" s="122"/>
      <c r="O652" s="122"/>
      <c r="P652" s="123"/>
      <c r="Q652" s="123"/>
      <c r="R652" s="10"/>
      <c r="S652" s="10"/>
      <c r="T652" s="11"/>
      <c r="V652" s="27"/>
    </row>
    <row r="653" spans="2:22" s="7" customFormat="1" ht="49.5" hidden="1" customHeight="1">
      <c r="B653" s="105" t="s">
        <v>156</v>
      </c>
      <c r="C653" s="107">
        <f t="shared" si="34"/>
        <v>93</v>
      </c>
      <c r="D653" s="116" t="s">
        <v>114</v>
      </c>
      <c r="E653" s="97"/>
      <c r="F653" s="97"/>
      <c r="G653" s="97"/>
      <c r="H653" s="150">
        <f t="shared" si="32"/>
        <v>0</v>
      </c>
      <c r="I653" s="151"/>
      <c r="J653" s="152"/>
      <c r="K653" s="153"/>
      <c r="L653" s="152"/>
      <c r="M653" s="154"/>
      <c r="N653" s="122"/>
      <c r="O653" s="122"/>
      <c r="P653" s="123"/>
      <c r="Q653" s="123"/>
      <c r="R653" s="12"/>
      <c r="S653" s="12"/>
      <c r="T653" s="13"/>
      <c r="V653" s="27"/>
    </row>
    <row r="654" spans="2:22" s="7" customFormat="1" ht="49.5" hidden="1" customHeight="1">
      <c r="B654" s="105" t="s">
        <v>156</v>
      </c>
      <c r="C654" s="107">
        <f t="shared" si="34"/>
        <v>94</v>
      </c>
      <c r="D654" s="116" t="s">
        <v>114</v>
      </c>
      <c r="E654" s="97"/>
      <c r="F654" s="97"/>
      <c r="G654" s="97"/>
      <c r="H654" s="150">
        <f t="shared" si="32"/>
        <v>0</v>
      </c>
      <c r="I654" s="151"/>
      <c r="J654" s="152"/>
      <c r="K654" s="153"/>
      <c r="L654" s="152"/>
      <c r="M654" s="154"/>
      <c r="N654" s="122"/>
      <c r="O654" s="122"/>
      <c r="P654" s="123"/>
      <c r="Q654" s="123"/>
      <c r="R654" s="12"/>
      <c r="S654" s="12"/>
      <c r="T654" s="13"/>
      <c r="V654" s="27"/>
    </row>
    <row r="655" spans="2:22" s="7" customFormat="1" ht="49.5" hidden="1" customHeight="1">
      <c r="B655" s="105" t="s">
        <v>156</v>
      </c>
      <c r="C655" s="107">
        <f t="shared" si="34"/>
        <v>95</v>
      </c>
      <c r="D655" s="116" t="s">
        <v>114</v>
      </c>
      <c r="E655" s="97"/>
      <c r="F655" s="97"/>
      <c r="G655" s="97"/>
      <c r="H655" s="150">
        <f t="shared" si="32"/>
        <v>0</v>
      </c>
      <c r="I655" s="151"/>
      <c r="J655" s="152"/>
      <c r="K655" s="153"/>
      <c r="L655" s="152"/>
      <c r="M655" s="154"/>
      <c r="N655" s="122"/>
      <c r="O655" s="122"/>
      <c r="P655" s="123"/>
      <c r="Q655" s="123"/>
      <c r="R655" s="12"/>
      <c r="S655" s="12"/>
      <c r="T655" s="13"/>
      <c r="V655" s="27"/>
    </row>
    <row r="656" spans="2:22" s="7" customFormat="1" ht="49.5" hidden="1" customHeight="1">
      <c r="B656" s="105" t="s">
        <v>156</v>
      </c>
      <c r="C656" s="107">
        <f t="shared" si="34"/>
        <v>96</v>
      </c>
      <c r="D656" s="116" t="s">
        <v>114</v>
      </c>
      <c r="E656" s="97"/>
      <c r="F656" s="97"/>
      <c r="G656" s="97"/>
      <c r="H656" s="150">
        <f t="shared" si="32"/>
        <v>0</v>
      </c>
      <c r="I656" s="151"/>
      <c r="J656" s="152"/>
      <c r="K656" s="153"/>
      <c r="L656" s="152"/>
      <c r="M656" s="154"/>
      <c r="N656" s="122"/>
      <c r="O656" s="122"/>
      <c r="P656" s="123"/>
      <c r="Q656" s="123"/>
      <c r="R656" s="12"/>
      <c r="S656" s="12"/>
      <c r="T656" s="13"/>
      <c r="V656" s="27"/>
    </row>
    <row r="657" spans="2:22" s="7" customFormat="1" ht="49.5" hidden="1" customHeight="1">
      <c r="B657" s="105" t="s">
        <v>156</v>
      </c>
      <c r="C657" s="107">
        <f t="shared" si="34"/>
        <v>97</v>
      </c>
      <c r="D657" s="116" t="s">
        <v>114</v>
      </c>
      <c r="E657" s="97"/>
      <c r="F657" s="97"/>
      <c r="G657" s="97"/>
      <c r="H657" s="150">
        <f t="shared" si="32"/>
        <v>0</v>
      </c>
      <c r="I657" s="151"/>
      <c r="J657" s="152"/>
      <c r="K657" s="153"/>
      <c r="L657" s="152"/>
      <c r="M657" s="154"/>
      <c r="N657" s="122"/>
      <c r="O657" s="122"/>
      <c r="P657" s="123"/>
      <c r="Q657" s="123"/>
      <c r="R657" s="12"/>
      <c r="S657" s="12"/>
      <c r="T657" s="13"/>
      <c r="V657" s="27"/>
    </row>
    <row r="658" spans="2:22" s="7" customFormat="1" ht="49.5" hidden="1" customHeight="1">
      <c r="B658" s="105" t="s">
        <v>156</v>
      </c>
      <c r="C658" s="107">
        <f t="shared" si="34"/>
        <v>98</v>
      </c>
      <c r="D658" s="116" t="s">
        <v>114</v>
      </c>
      <c r="E658" s="97"/>
      <c r="F658" s="97"/>
      <c r="G658" s="97"/>
      <c r="H658" s="150">
        <f t="shared" si="32"/>
        <v>0</v>
      </c>
      <c r="I658" s="151"/>
      <c r="J658" s="152"/>
      <c r="K658" s="153"/>
      <c r="L658" s="152"/>
      <c r="M658" s="154"/>
      <c r="N658" s="122"/>
      <c r="O658" s="122"/>
      <c r="P658" s="123"/>
      <c r="Q658" s="123"/>
      <c r="R658" s="12"/>
      <c r="S658" s="12"/>
      <c r="T658" s="13"/>
      <c r="V658" s="27"/>
    </row>
    <row r="659" spans="2:22" s="7" customFormat="1" ht="49.5" hidden="1" customHeight="1">
      <c r="B659" s="105" t="s">
        <v>156</v>
      </c>
      <c r="C659" s="107">
        <f t="shared" si="34"/>
        <v>99</v>
      </c>
      <c r="D659" s="116" t="s">
        <v>114</v>
      </c>
      <c r="E659" s="97"/>
      <c r="F659" s="97"/>
      <c r="G659" s="97"/>
      <c r="H659" s="150">
        <f t="shared" si="32"/>
        <v>0</v>
      </c>
      <c r="I659" s="151"/>
      <c r="J659" s="152"/>
      <c r="K659" s="153"/>
      <c r="L659" s="152"/>
      <c r="M659" s="154"/>
      <c r="N659" s="122"/>
      <c r="O659" s="122"/>
      <c r="P659" s="123"/>
      <c r="Q659" s="123"/>
      <c r="R659" s="10"/>
      <c r="S659" s="10"/>
      <c r="T659" s="11"/>
      <c r="V659" s="27"/>
    </row>
    <row r="660" spans="2:22" s="7" customFormat="1" ht="49.5" hidden="1" customHeight="1" thickBot="1">
      <c r="B660" s="106" t="s">
        <v>156</v>
      </c>
      <c r="C660" s="103">
        <f t="shared" si="34"/>
        <v>100</v>
      </c>
      <c r="D660" s="30" t="s">
        <v>114</v>
      </c>
      <c r="E660" s="99"/>
      <c r="F660" s="99"/>
      <c r="G660" s="99"/>
      <c r="H660" s="173">
        <f t="shared" si="32"/>
        <v>0</v>
      </c>
      <c r="I660" s="165"/>
      <c r="J660" s="166"/>
      <c r="K660" s="167"/>
      <c r="L660" s="166"/>
      <c r="M660" s="168"/>
      <c r="N660" s="128"/>
      <c r="O660" s="128"/>
      <c r="P660" s="129"/>
      <c r="Q660" s="129"/>
      <c r="R660" s="12"/>
      <c r="S660" s="12"/>
      <c r="T660" s="13"/>
      <c r="V660" s="27"/>
    </row>
    <row r="661" spans="2:22" s="7" customFormat="1" ht="49.5" customHeight="1" thickTop="1" thickBot="1">
      <c r="B661" s="17" t="s">
        <v>94</v>
      </c>
      <c r="C661" s="17"/>
      <c r="D661" s="117"/>
      <c r="E661" s="25"/>
      <c r="F661" s="25"/>
      <c r="G661" s="25"/>
      <c r="H661" s="169">
        <f>SUM(H561:H660)</f>
        <v>508000</v>
      </c>
      <c r="I661" s="170"/>
      <c r="J661" s="171"/>
      <c r="K661" s="171"/>
      <c r="L661" s="171"/>
      <c r="M661" s="171"/>
      <c r="N661" s="130"/>
      <c r="O661" s="130"/>
      <c r="P661" s="131"/>
      <c r="Q661" s="131"/>
      <c r="R661" s="8"/>
      <c r="S661" s="8"/>
      <c r="T661" s="9"/>
    </row>
    <row r="662" spans="2:22" s="7" customFormat="1" ht="49.5" customHeight="1" thickTop="1" thickBot="1">
      <c r="B662" s="101" t="s">
        <v>167</v>
      </c>
      <c r="C662" s="104">
        <v>1</v>
      </c>
      <c r="D662" s="29" t="s">
        <v>88</v>
      </c>
      <c r="E662" s="96" t="s">
        <v>12</v>
      </c>
      <c r="F662" s="96"/>
      <c r="G662" s="96"/>
      <c r="H662" s="172">
        <f t="shared" ref="H662:H691" si="35">IF(L662&lt;=0,I662*J662,I662*J662*L662)</f>
        <v>225000</v>
      </c>
      <c r="I662" s="145">
        <v>5000</v>
      </c>
      <c r="J662" s="146">
        <v>15</v>
      </c>
      <c r="K662" s="147" t="s">
        <v>131</v>
      </c>
      <c r="L662" s="148">
        <v>3</v>
      </c>
      <c r="M662" s="149" t="s">
        <v>104</v>
      </c>
      <c r="N662" s="120" t="s">
        <v>168</v>
      </c>
      <c r="O662" s="120" t="s">
        <v>192</v>
      </c>
      <c r="P662" s="121" t="s">
        <v>208</v>
      </c>
      <c r="Q662" s="121" t="s">
        <v>169</v>
      </c>
      <c r="R662" s="8"/>
      <c r="S662" s="8"/>
      <c r="T662" s="9"/>
      <c r="V662" s="27"/>
    </row>
    <row r="663" spans="2:22" s="7" customFormat="1" ht="49.5" hidden="1" customHeight="1">
      <c r="B663" s="105" t="s">
        <v>167</v>
      </c>
      <c r="C663" s="107">
        <f>C662+1</f>
        <v>2</v>
      </c>
      <c r="D663" s="116" t="s">
        <v>88</v>
      </c>
      <c r="E663" s="97"/>
      <c r="F663" s="97"/>
      <c r="G663" s="97"/>
      <c r="H663" s="150">
        <f t="shared" si="35"/>
        <v>0</v>
      </c>
      <c r="I663" s="151"/>
      <c r="J663" s="152"/>
      <c r="K663" s="153"/>
      <c r="L663" s="152"/>
      <c r="M663" s="154"/>
      <c r="N663" s="122"/>
      <c r="O663" s="122"/>
      <c r="P663" s="123"/>
      <c r="Q663" s="123"/>
      <c r="R663" s="10"/>
      <c r="S663" s="10"/>
      <c r="T663" s="11"/>
      <c r="V663" s="27"/>
    </row>
    <row r="664" spans="2:22" s="7" customFormat="1" ht="49.5" hidden="1" customHeight="1">
      <c r="B664" s="105" t="s">
        <v>167</v>
      </c>
      <c r="C664" s="107">
        <f t="shared" ref="C664:C691" si="36">C663+1</f>
        <v>3</v>
      </c>
      <c r="D664" s="116" t="s">
        <v>88</v>
      </c>
      <c r="E664" s="97"/>
      <c r="F664" s="97"/>
      <c r="G664" s="97"/>
      <c r="H664" s="150">
        <f t="shared" si="35"/>
        <v>0</v>
      </c>
      <c r="I664" s="151"/>
      <c r="J664" s="152"/>
      <c r="K664" s="153"/>
      <c r="L664" s="152"/>
      <c r="M664" s="154"/>
      <c r="N664" s="122"/>
      <c r="O664" s="122"/>
      <c r="P664" s="123"/>
      <c r="Q664" s="123"/>
      <c r="R664" s="12"/>
      <c r="S664" s="12"/>
      <c r="T664" s="13"/>
      <c r="V664" s="27"/>
    </row>
    <row r="665" spans="2:22" s="7" customFormat="1" ht="49.5" hidden="1" customHeight="1">
      <c r="B665" s="105" t="s">
        <v>167</v>
      </c>
      <c r="C665" s="107">
        <f t="shared" si="36"/>
        <v>4</v>
      </c>
      <c r="D665" s="116" t="s">
        <v>88</v>
      </c>
      <c r="E665" s="97"/>
      <c r="F665" s="97"/>
      <c r="G665" s="97"/>
      <c r="H665" s="150">
        <f t="shared" si="35"/>
        <v>0</v>
      </c>
      <c r="I665" s="151"/>
      <c r="J665" s="152"/>
      <c r="K665" s="153"/>
      <c r="L665" s="152"/>
      <c r="M665" s="154"/>
      <c r="N665" s="122"/>
      <c r="O665" s="122"/>
      <c r="P665" s="123"/>
      <c r="Q665" s="123"/>
      <c r="R665" s="12"/>
      <c r="S665" s="12"/>
      <c r="T665" s="13"/>
      <c r="V665" s="27"/>
    </row>
    <row r="666" spans="2:22" s="7" customFormat="1" ht="49.5" hidden="1" customHeight="1">
      <c r="B666" s="105" t="s">
        <v>167</v>
      </c>
      <c r="C666" s="107">
        <f t="shared" si="36"/>
        <v>5</v>
      </c>
      <c r="D666" s="116" t="s">
        <v>88</v>
      </c>
      <c r="E666" s="97"/>
      <c r="F666" s="97"/>
      <c r="G666" s="97"/>
      <c r="H666" s="150">
        <f t="shared" si="35"/>
        <v>0</v>
      </c>
      <c r="I666" s="151"/>
      <c r="J666" s="152"/>
      <c r="K666" s="153"/>
      <c r="L666" s="152"/>
      <c r="M666" s="154"/>
      <c r="N666" s="122"/>
      <c r="O666" s="122"/>
      <c r="P666" s="123"/>
      <c r="Q666" s="123"/>
      <c r="R666" s="12"/>
      <c r="S666" s="12"/>
      <c r="T666" s="13"/>
      <c r="V666" s="27"/>
    </row>
    <row r="667" spans="2:22" s="7" customFormat="1" ht="49.5" hidden="1" customHeight="1">
      <c r="B667" s="105" t="s">
        <v>167</v>
      </c>
      <c r="C667" s="107">
        <f t="shared" si="36"/>
        <v>6</v>
      </c>
      <c r="D667" s="116" t="s">
        <v>88</v>
      </c>
      <c r="E667" s="97"/>
      <c r="F667" s="97"/>
      <c r="G667" s="97"/>
      <c r="H667" s="150">
        <f t="shared" si="35"/>
        <v>0</v>
      </c>
      <c r="I667" s="151"/>
      <c r="J667" s="152"/>
      <c r="K667" s="153"/>
      <c r="L667" s="152"/>
      <c r="M667" s="154"/>
      <c r="N667" s="122"/>
      <c r="O667" s="122"/>
      <c r="P667" s="123"/>
      <c r="Q667" s="123"/>
      <c r="R667" s="12"/>
      <c r="S667" s="12"/>
      <c r="T667" s="13"/>
      <c r="V667" s="27"/>
    </row>
    <row r="668" spans="2:22" s="7" customFormat="1" ht="49.5" hidden="1" customHeight="1">
      <c r="B668" s="105" t="s">
        <v>167</v>
      </c>
      <c r="C668" s="107">
        <f t="shared" si="36"/>
        <v>7</v>
      </c>
      <c r="D668" s="116" t="s">
        <v>88</v>
      </c>
      <c r="E668" s="97"/>
      <c r="F668" s="97"/>
      <c r="G668" s="97"/>
      <c r="H668" s="150">
        <f t="shared" si="35"/>
        <v>0</v>
      </c>
      <c r="I668" s="151"/>
      <c r="J668" s="152"/>
      <c r="K668" s="153"/>
      <c r="L668" s="152"/>
      <c r="M668" s="154"/>
      <c r="N668" s="122"/>
      <c r="O668" s="122"/>
      <c r="P668" s="123"/>
      <c r="Q668" s="123"/>
      <c r="R668" s="10"/>
      <c r="S668" s="10"/>
      <c r="T668" s="11"/>
      <c r="V668" s="27"/>
    </row>
    <row r="669" spans="2:22" s="7" customFormat="1" ht="49.5" hidden="1" customHeight="1">
      <c r="B669" s="105" t="s">
        <v>167</v>
      </c>
      <c r="C669" s="107">
        <f t="shared" si="36"/>
        <v>8</v>
      </c>
      <c r="D669" s="116" t="s">
        <v>88</v>
      </c>
      <c r="E669" s="97"/>
      <c r="F669" s="97"/>
      <c r="G669" s="97"/>
      <c r="H669" s="150">
        <f t="shared" si="35"/>
        <v>0</v>
      </c>
      <c r="I669" s="151"/>
      <c r="J669" s="152"/>
      <c r="K669" s="153"/>
      <c r="L669" s="152"/>
      <c r="M669" s="154"/>
      <c r="N669" s="122"/>
      <c r="O669" s="122"/>
      <c r="P669" s="123"/>
      <c r="Q669" s="123"/>
      <c r="R669" s="12"/>
      <c r="S669" s="12"/>
      <c r="T669" s="13"/>
      <c r="V669" s="27"/>
    </row>
    <row r="670" spans="2:22" s="7" customFormat="1" ht="49.5" hidden="1" customHeight="1">
      <c r="B670" s="105" t="s">
        <v>167</v>
      </c>
      <c r="C670" s="107">
        <f t="shared" si="36"/>
        <v>9</v>
      </c>
      <c r="D670" s="116" t="s">
        <v>88</v>
      </c>
      <c r="E670" s="97"/>
      <c r="F670" s="97"/>
      <c r="G670" s="97"/>
      <c r="H670" s="150">
        <f t="shared" si="35"/>
        <v>0</v>
      </c>
      <c r="I670" s="151"/>
      <c r="J670" s="152"/>
      <c r="K670" s="153"/>
      <c r="L670" s="152"/>
      <c r="M670" s="154"/>
      <c r="N670" s="122"/>
      <c r="O670" s="122"/>
      <c r="P670" s="123"/>
      <c r="Q670" s="123"/>
      <c r="R670" s="12"/>
      <c r="S670" s="12"/>
      <c r="T670" s="13"/>
      <c r="V670" s="27"/>
    </row>
    <row r="671" spans="2:22" s="7" customFormat="1" ht="49.5" hidden="1" customHeight="1">
      <c r="B671" s="105" t="s">
        <v>167</v>
      </c>
      <c r="C671" s="107">
        <f t="shared" si="36"/>
        <v>10</v>
      </c>
      <c r="D671" s="116" t="s">
        <v>88</v>
      </c>
      <c r="E671" s="97"/>
      <c r="F671" s="97"/>
      <c r="G671" s="97"/>
      <c r="H671" s="150">
        <f t="shared" si="35"/>
        <v>0</v>
      </c>
      <c r="I671" s="151"/>
      <c r="J671" s="152"/>
      <c r="K671" s="153"/>
      <c r="L671" s="152"/>
      <c r="M671" s="154"/>
      <c r="N671" s="122"/>
      <c r="O671" s="122"/>
      <c r="P671" s="123"/>
      <c r="Q671" s="123"/>
      <c r="R671" s="12"/>
      <c r="S671" s="12"/>
      <c r="T671" s="13"/>
      <c r="V671" s="27"/>
    </row>
    <row r="672" spans="2:22" s="7" customFormat="1" ht="49.5" hidden="1" customHeight="1">
      <c r="B672" s="105" t="s">
        <v>167</v>
      </c>
      <c r="C672" s="107">
        <f t="shared" si="36"/>
        <v>11</v>
      </c>
      <c r="D672" s="116" t="s">
        <v>88</v>
      </c>
      <c r="E672" s="97"/>
      <c r="F672" s="97"/>
      <c r="G672" s="97"/>
      <c r="H672" s="150">
        <f t="shared" si="35"/>
        <v>0</v>
      </c>
      <c r="I672" s="151"/>
      <c r="J672" s="152"/>
      <c r="K672" s="153"/>
      <c r="L672" s="152"/>
      <c r="M672" s="154"/>
      <c r="N672" s="122"/>
      <c r="O672" s="122"/>
      <c r="P672" s="123"/>
      <c r="Q672" s="123"/>
      <c r="R672" s="12"/>
      <c r="S672" s="12"/>
      <c r="T672" s="13"/>
      <c r="V672" s="27"/>
    </row>
    <row r="673" spans="2:22" s="7" customFormat="1" ht="49.5" hidden="1" customHeight="1">
      <c r="B673" s="105" t="s">
        <v>167</v>
      </c>
      <c r="C673" s="107">
        <f t="shared" si="36"/>
        <v>12</v>
      </c>
      <c r="D673" s="116" t="s">
        <v>88</v>
      </c>
      <c r="E673" s="97"/>
      <c r="F673" s="97"/>
      <c r="G673" s="97"/>
      <c r="H673" s="150">
        <f t="shared" si="35"/>
        <v>0</v>
      </c>
      <c r="I673" s="151"/>
      <c r="J673" s="152"/>
      <c r="K673" s="153"/>
      <c r="L673" s="152"/>
      <c r="M673" s="154"/>
      <c r="N673" s="122"/>
      <c r="O673" s="122"/>
      <c r="P673" s="123"/>
      <c r="Q673" s="123"/>
      <c r="R673" s="10"/>
      <c r="S673" s="10"/>
      <c r="T673" s="11"/>
      <c r="V673" s="27"/>
    </row>
    <row r="674" spans="2:22" s="7" customFormat="1" ht="49.5" hidden="1" customHeight="1">
      <c r="B674" s="105" t="s">
        <v>167</v>
      </c>
      <c r="C674" s="107">
        <f t="shared" si="36"/>
        <v>13</v>
      </c>
      <c r="D674" s="116" t="s">
        <v>88</v>
      </c>
      <c r="E674" s="97"/>
      <c r="F674" s="97"/>
      <c r="G674" s="97"/>
      <c r="H674" s="150">
        <f t="shared" si="35"/>
        <v>0</v>
      </c>
      <c r="I674" s="151"/>
      <c r="J674" s="152"/>
      <c r="K674" s="153"/>
      <c r="L674" s="152"/>
      <c r="M674" s="154"/>
      <c r="N674" s="122"/>
      <c r="O674" s="122"/>
      <c r="P674" s="123"/>
      <c r="Q674" s="123"/>
      <c r="R674" s="12"/>
      <c r="S674" s="12"/>
      <c r="T674" s="13"/>
      <c r="V674" s="27"/>
    </row>
    <row r="675" spans="2:22" s="7" customFormat="1" ht="49.5" hidden="1" customHeight="1">
      <c r="B675" s="105" t="s">
        <v>167</v>
      </c>
      <c r="C675" s="107">
        <f t="shared" si="36"/>
        <v>14</v>
      </c>
      <c r="D675" s="116" t="s">
        <v>88</v>
      </c>
      <c r="E675" s="97"/>
      <c r="F675" s="97"/>
      <c r="G675" s="97"/>
      <c r="H675" s="150">
        <f t="shared" si="35"/>
        <v>0</v>
      </c>
      <c r="I675" s="151"/>
      <c r="J675" s="152"/>
      <c r="K675" s="153"/>
      <c r="L675" s="152"/>
      <c r="M675" s="154"/>
      <c r="N675" s="122"/>
      <c r="O675" s="122"/>
      <c r="P675" s="123"/>
      <c r="Q675" s="123"/>
      <c r="R675" s="12"/>
      <c r="S675" s="12"/>
      <c r="T675" s="13"/>
      <c r="V675" s="27"/>
    </row>
    <row r="676" spans="2:22" s="7" customFormat="1" ht="49.5" hidden="1" customHeight="1">
      <c r="B676" s="105" t="s">
        <v>167</v>
      </c>
      <c r="C676" s="107">
        <f t="shared" si="36"/>
        <v>15</v>
      </c>
      <c r="D676" s="116" t="s">
        <v>88</v>
      </c>
      <c r="E676" s="97"/>
      <c r="F676" s="97"/>
      <c r="G676" s="97"/>
      <c r="H676" s="150">
        <f t="shared" si="35"/>
        <v>0</v>
      </c>
      <c r="I676" s="151"/>
      <c r="J676" s="152"/>
      <c r="K676" s="153"/>
      <c r="L676" s="152"/>
      <c r="M676" s="154"/>
      <c r="N676" s="122"/>
      <c r="O676" s="122"/>
      <c r="P676" s="123"/>
      <c r="Q676" s="123"/>
      <c r="R676" s="12"/>
      <c r="S676" s="12"/>
      <c r="T676" s="13"/>
      <c r="V676" s="27"/>
    </row>
    <row r="677" spans="2:22" s="7" customFormat="1" ht="49.5" hidden="1" customHeight="1">
      <c r="B677" s="105" t="s">
        <v>167</v>
      </c>
      <c r="C677" s="107">
        <f t="shared" si="36"/>
        <v>16</v>
      </c>
      <c r="D677" s="116" t="s">
        <v>88</v>
      </c>
      <c r="E677" s="97"/>
      <c r="F677" s="97"/>
      <c r="G677" s="97"/>
      <c r="H677" s="150">
        <f t="shared" si="35"/>
        <v>0</v>
      </c>
      <c r="I677" s="151"/>
      <c r="J677" s="152"/>
      <c r="K677" s="153"/>
      <c r="L677" s="152"/>
      <c r="M677" s="154"/>
      <c r="N677" s="122"/>
      <c r="O677" s="122"/>
      <c r="P677" s="123"/>
      <c r="Q677" s="123"/>
      <c r="R677" s="12"/>
      <c r="S677" s="12"/>
      <c r="T677" s="13"/>
      <c r="V677" s="27"/>
    </row>
    <row r="678" spans="2:22" s="7" customFormat="1" ht="49.5" hidden="1" customHeight="1">
      <c r="B678" s="105" t="s">
        <v>167</v>
      </c>
      <c r="C678" s="107">
        <f t="shared" si="36"/>
        <v>17</v>
      </c>
      <c r="D678" s="116" t="s">
        <v>88</v>
      </c>
      <c r="E678" s="97"/>
      <c r="F678" s="97"/>
      <c r="G678" s="97"/>
      <c r="H678" s="150">
        <f t="shared" si="35"/>
        <v>0</v>
      </c>
      <c r="I678" s="151"/>
      <c r="J678" s="152"/>
      <c r="K678" s="153"/>
      <c r="L678" s="152"/>
      <c r="M678" s="154"/>
      <c r="N678" s="122"/>
      <c r="O678" s="122"/>
      <c r="P678" s="123"/>
      <c r="Q678" s="123"/>
      <c r="R678" s="10"/>
      <c r="S678" s="10"/>
      <c r="T678" s="11"/>
      <c r="V678" s="27"/>
    </row>
    <row r="679" spans="2:22" s="7" customFormat="1" ht="49.5" hidden="1" customHeight="1">
      <c r="B679" s="105" t="s">
        <v>167</v>
      </c>
      <c r="C679" s="107">
        <f t="shared" si="36"/>
        <v>18</v>
      </c>
      <c r="D679" s="116" t="s">
        <v>88</v>
      </c>
      <c r="E679" s="97"/>
      <c r="F679" s="97"/>
      <c r="G679" s="97"/>
      <c r="H679" s="150">
        <f t="shared" si="35"/>
        <v>0</v>
      </c>
      <c r="I679" s="151"/>
      <c r="J679" s="152"/>
      <c r="K679" s="153"/>
      <c r="L679" s="152"/>
      <c r="M679" s="154"/>
      <c r="N679" s="122"/>
      <c r="O679" s="122"/>
      <c r="P679" s="123"/>
      <c r="Q679" s="123"/>
      <c r="R679" s="12"/>
      <c r="S679" s="12"/>
      <c r="T679" s="13"/>
      <c r="V679" s="27"/>
    </row>
    <row r="680" spans="2:22" s="7" customFormat="1" ht="49.5" hidden="1" customHeight="1">
      <c r="B680" s="105" t="s">
        <v>167</v>
      </c>
      <c r="C680" s="107">
        <f t="shared" si="36"/>
        <v>19</v>
      </c>
      <c r="D680" s="116" t="s">
        <v>88</v>
      </c>
      <c r="E680" s="97"/>
      <c r="F680" s="97"/>
      <c r="G680" s="97"/>
      <c r="H680" s="150">
        <f t="shared" si="35"/>
        <v>0</v>
      </c>
      <c r="I680" s="151"/>
      <c r="J680" s="152"/>
      <c r="K680" s="153"/>
      <c r="L680" s="152"/>
      <c r="M680" s="154"/>
      <c r="N680" s="122"/>
      <c r="O680" s="122"/>
      <c r="P680" s="123"/>
      <c r="Q680" s="123"/>
      <c r="R680" s="12"/>
      <c r="S680" s="12"/>
      <c r="T680" s="13"/>
      <c r="V680" s="27"/>
    </row>
    <row r="681" spans="2:22" s="7" customFormat="1" ht="49.5" hidden="1" customHeight="1">
      <c r="B681" s="105" t="s">
        <v>167</v>
      </c>
      <c r="C681" s="107">
        <f t="shared" si="36"/>
        <v>20</v>
      </c>
      <c r="D681" s="116" t="s">
        <v>88</v>
      </c>
      <c r="E681" s="97"/>
      <c r="F681" s="97"/>
      <c r="G681" s="97"/>
      <c r="H681" s="150">
        <f t="shared" si="35"/>
        <v>0</v>
      </c>
      <c r="I681" s="151"/>
      <c r="J681" s="152"/>
      <c r="K681" s="153"/>
      <c r="L681" s="152"/>
      <c r="M681" s="154"/>
      <c r="N681" s="122"/>
      <c r="O681" s="122"/>
      <c r="P681" s="123"/>
      <c r="Q681" s="123"/>
      <c r="R681" s="12"/>
      <c r="S681" s="12"/>
      <c r="T681" s="13"/>
      <c r="V681" s="27"/>
    </row>
    <row r="682" spans="2:22" s="7" customFormat="1" ht="49.5" hidden="1" customHeight="1">
      <c r="B682" s="105" t="s">
        <v>167</v>
      </c>
      <c r="C682" s="107">
        <f t="shared" si="36"/>
        <v>21</v>
      </c>
      <c r="D682" s="116" t="s">
        <v>88</v>
      </c>
      <c r="E682" s="97"/>
      <c r="F682" s="97"/>
      <c r="G682" s="97"/>
      <c r="H682" s="150">
        <f t="shared" si="35"/>
        <v>0</v>
      </c>
      <c r="I682" s="151"/>
      <c r="J682" s="152"/>
      <c r="K682" s="153"/>
      <c r="L682" s="152"/>
      <c r="M682" s="154"/>
      <c r="N682" s="122"/>
      <c r="O682" s="122"/>
      <c r="P682" s="123"/>
      <c r="Q682" s="123"/>
      <c r="R682" s="12"/>
      <c r="S682" s="12"/>
      <c r="T682" s="13"/>
      <c r="V682" s="27"/>
    </row>
    <row r="683" spans="2:22" s="7" customFormat="1" ht="49.5" hidden="1" customHeight="1">
      <c r="B683" s="105" t="s">
        <v>167</v>
      </c>
      <c r="C683" s="107">
        <f t="shared" si="36"/>
        <v>22</v>
      </c>
      <c r="D683" s="116" t="s">
        <v>88</v>
      </c>
      <c r="E683" s="97"/>
      <c r="F683" s="97"/>
      <c r="G683" s="97"/>
      <c r="H683" s="150">
        <f t="shared" si="35"/>
        <v>0</v>
      </c>
      <c r="I683" s="151"/>
      <c r="J683" s="152"/>
      <c r="K683" s="153"/>
      <c r="L683" s="152"/>
      <c r="M683" s="154"/>
      <c r="N683" s="122"/>
      <c r="O683" s="122"/>
      <c r="P683" s="123"/>
      <c r="Q683" s="123"/>
      <c r="R683" s="10"/>
      <c r="S683" s="10"/>
      <c r="T683" s="11"/>
      <c r="V683" s="27"/>
    </row>
    <row r="684" spans="2:22" s="7" customFormat="1" ht="49.5" hidden="1" customHeight="1">
      <c r="B684" s="105" t="s">
        <v>167</v>
      </c>
      <c r="C684" s="107">
        <f t="shared" si="36"/>
        <v>23</v>
      </c>
      <c r="D684" s="116" t="s">
        <v>88</v>
      </c>
      <c r="E684" s="97"/>
      <c r="F684" s="97"/>
      <c r="G684" s="97"/>
      <c r="H684" s="150">
        <f t="shared" si="35"/>
        <v>0</v>
      </c>
      <c r="I684" s="151"/>
      <c r="J684" s="152"/>
      <c r="K684" s="153"/>
      <c r="L684" s="152"/>
      <c r="M684" s="154"/>
      <c r="N684" s="122"/>
      <c r="O684" s="122"/>
      <c r="P684" s="123"/>
      <c r="Q684" s="123"/>
      <c r="R684" s="12"/>
      <c r="S684" s="12"/>
      <c r="T684" s="13"/>
      <c r="V684" s="27"/>
    </row>
    <row r="685" spans="2:22" s="7" customFormat="1" ht="49.5" hidden="1" customHeight="1">
      <c r="B685" s="105" t="s">
        <v>167</v>
      </c>
      <c r="C685" s="107">
        <f t="shared" si="36"/>
        <v>24</v>
      </c>
      <c r="D685" s="116" t="s">
        <v>88</v>
      </c>
      <c r="E685" s="97"/>
      <c r="F685" s="97"/>
      <c r="G685" s="97"/>
      <c r="H685" s="150">
        <f t="shared" si="35"/>
        <v>0</v>
      </c>
      <c r="I685" s="151"/>
      <c r="J685" s="152"/>
      <c r="K685" s="153"/>
      <c r="L685" s="152"/>
      <c r="M685" s="154"/>
      <c r="N685" s="122"/>
      <c r="O685" s="122"/>
      <c r="P685" s="123"/>
      <c r="Q685" s="123"/>
      <c r="R685" s="12"/>
      <c r="S685" s="12"/>
      <c r="T685" s="13"/>
      <c r="V685" s="27"/>
    </row>
    <row r="686" spans="2:22" s="7" customFormat="1" ht="49.5" hidden="1" customHeight="1">
      <c r="B686" s="105" t="s">
        <v>167</v>
      </c>
      <c r="C686" s="107">
        <f t="shared" si="36"/>
        <v>25</v>
      </c>
      <c r="D686" s="116" t="s">
        <v>88</v>
      </c>
      <c r="E686" s="97"/>
      <c r="F686" s="97"/>
      <c r="G686" s="97"/>
      <c r="H686" s="150">
        <f t="shared" si="35"/>
        <v>0</v>
      </c>
      <c r="I686" s="151"/>
      <c r="J686" s="152"/>
      <c r="K686" s="153"/>
      <c r="L686" s="152"/>
      <c r="M686" s="154"/>
      <c r="N686" s="122"/>
      <c r="O686" s="122"/>
      <c r="P686" s="123"/>
      <c r="Q686" s="123"/>
      <c r="R686" s="12"/>
      <c r="S686" s="12"/>
      <c r="T686" s="13"/>
      <c r="V686" s="27"/>
    </row>
    <row r="687" spans="2:22" s="7" customFormat="1" ht="49.5" hidden="1" customHeight="1">
      <c r="B687" s="105" t="s">
        <v>167</v>
      </c>
      <c r="C687" s="107">
        <f t="shared" si="36"/>
        <v>26</v>
      </c>
      <c r="D687" s="116" t="s">
        <v>88</v>
      </c>
      <c r="E687" s="97"/>
      <c r="F687" s="97"/>
      <c r="G687" s="97"/>
      <c r="H687" s="150">
        <f t="shared" si="35"/>
        <v>0</v>
      </c>
      <c r="I687" s="151"/>
      <c r="J687" s="152"/>
      <c r="K687" s="153"/>
      <c r="L687" s="152"/>
      <c r="M687" s="154"/>
      <c r="N687" s="122"/>
      <c r="O687" s="122"/>
      <c r="P687" s="123"/>
      <c r="Q687" s="123"/>
      <c r="R687" s="12"/>
      <c r="S687" s="12"/>
      <c r="T687" s="13"/>
      <c r="V687" s="27"/>
    </row>
    <row r="688" spans="2:22" s="7" customFormat="1" ht="49.5" hidden="1" customHeight="1">
      <c r="B688" s="105" t="s">
        <v>167</v>
      </c>
      <c r="C688" s="107">
        <f t="shared" si="36"/>
        <v>27</v>
      </c>
      <c r="D688" s="116" t="s">
        <v>88</v>
      </c>
      <c r="E688" s="97"/>
      <c r="F688" s="97"/>
      <c r="G688" s="97"/>
      <c r="H688" s="150">
        <f t="shared" si="35"/>
        <v>0</v>
      </c>
      <c r="I688" s="151"/>
      <c r="J688" s="152"/>
      <c r="K688" s="153"/>
      <c r="L688" s="152"/>
      <c r="M688" s="154"/>
      <c r="N688" s="122"/>
      <c r="O688" s="122"/>
      <c r="P688" s="123"/>
      <c r="Q688" s="123"/>
      <c r="R688" s="12"/>
      <c r="S688" s="12"/>
      <c r="T688" s="13"/>
      <c r="V688" s="27"/>
    </row>
    <row r="689" spans="2:22" s="7" customFormat="1" ht="49.5" hidden="1" customHeight="1">
      <c r="B689" s="105" t="s">
        <v>167</v>
      </c>
      <c r="C689" s="107">
        <f t="shared" si="36"/>
        <v>28</v>
      </c>
      <c r="D689" s="116" t="s">
        <v>88</v>
      </c>
      <c r="E689" s="97"/>
      <c r="F689" s="97"/>
      <c r="G689" s="97"/>
      <c r="H689" s="150">
        <f t="shared" si="35"/>
        <v>0</v>
      </c>
      <c r="I689" s="151"/>
      <c r="J689" s="152"/>
      <c r="K689" s="153"/>
      <c r="L689" s="152"/>
      <c r="M689" s="154"/>
      <c r="N689" s="122"/>
      <c r="O689" s="122"/>
      <c r="P689" s="123"/>
      <c r="Q689" s="123"/>
      <c r="R689" s="12"/>
      <c r="S689" s="12"/>
      <c r="T689" s="13"/>
      <c r="V689" s="27"/>
    </row>
    <row r="690" spans="2:22" s="7" customFormat="1" ht="49.5" hidden="1" customHeight="1">
      <c r="B690" s="105" t="s">
        <v>167</v>
      </c>
      <c r="C690" s="107">
        <f t="shared" si="36"/>
        <v>29</v>
      </c>
      <c r="D690" s="116" t="s">
        <v>88</v>
      </c>
      <c r="E690" s="97"/>
      <c r="F690" s="97"/>
      <c r="G690" s="97"/>
      <c r="H690" s="150">
        <f t="shared" si="35"/>
        <v>0</v>
      </c>
      <c r="I690" s="151"/>
      <c r="J690" s="152"/>
      <c r="K690" s="153"/>
      <c r="L690" s="152"/>
      <c r="M690" s="154"/>
      <c r="N690" s="122"/>
      <c r="O690" s="122"/>
      <c r="P690" s="123"/>
      <c r="Q690" s="123"/>
      <c r="R690" s="10"/>
      <c r="S690" s="10"/>
      <c r="T690" s="11"/>
      <c r="V690" s="27"/>
    </row>
    <row r="691" spans="2:22" s="7" customFormat="1" ht="49.5" hidden="1" customHeight="1" thickBot="1">
      <c r="B691" s="106" t="s">
        <v>167</v>
      </c>
      <c r="C691" s="103">
        <f t="shared" si="36"/>
        <v>30</v>
      </c>
      <c r="D691" s="30" t="s">
        <v>88</v>
      </c>
      <c r="E691" s="99"/>
      <c r="F691" s="99"/>
      <c r="G691" s="99"/>
      <c r="H691" s="173">
        <f t="shared" si="35"/>
        <v>0</v>
      </c>
      <c r="I691" s="165"/>
      <c r="J691" s="166"/>
      <c r="K691" s="167"/>
      <c r="L691" s="166"/>
      <c r="M691" s="168"/>
      <c r="N691" s="128"/>
      <c r="O691" s="128"/>
      <c r="P691" s="129"/>
      <c r="Q691" s="129"/>
      <c r="R691" s="12"/>
      <c r="S691" s="12"/>
      <c r="T691" s="13"/>
      <c r="V691" s="27"/>
    </row>
    <row r="692" spans="2:22" s="7" customFormat="1" ht="49.5" customHeight="1" thickTop="1" thickBot="1">
      <c r="B692" s="17" t="s">
        <v>94</v>
      </c>
      <c r="C692" s="17"/>
      <c r="D692" s="117"/>
      <c r="E692" s="25"/>
      <c r="F692" s="25"/>
      <c r="G692" s="25"/>
      <c r="H692" s="169">
        <f>SUM(H662:H691)</f>
        <v>225000</v>
      </c>
      <c r="I692" s="170"/>
      <c r="J692" s="171"/>
      <c r="K692" s="171"/>
      <c r="L692" s="171"/>
      <c r="M692" s="171"/>
      <c r="N692" s="130"/>
      <c r="O692" s="130"/>
      <c r="P692" s="131"/>
      <c r="Q692" s="131"/>
      <c r="R692" s="8"/>
      <c r="S692" s="8"/>
      <c r="T692" s="9"/>
    </row>
    <row r="693" spans="2:22" s="7" customFormat="1" ht="49.5" customHeight="1" thickTop="1" thickBot="1">
      <c r="B693" s="101" t="s">
        <v>170</v>
      </c>
      <c r="C693" s="104">
        <v>1</v>
      </c>
      <c r="D693" s="29" t="s">
        <v>88</v>
      </c>
      <c r="E693" s="96"/>
      <c r="F693" s="96"/>
      <c r="G693" s="96"/>
      <c r="H693" s="172">
        <f t="shared" ref="H693:H722" si="37">IF(L693&lt;=0,I693*J693,I693*J693*L693)</f>
        <v>150000</v>
      </c>
      <c r="I693" s="145">
        <v>5000</v>
      </c>
      <c r="J693" s="146">
        <v>15</v>
      </c>
      <c r="K693" s="147" t="s">
        <v>131</v>
      </c>
      <c r="L693" s="148">
        <v>2</v>
      </c>
      <c r="M693" s="149" t="s">
        <v>109</v>
      </c>
      <c r="N693" s="120" t="s">
        <v>176</v>
      </c>
      <c r="O693" s="120" t="s">
        <v>187</v>
      </c>
      <c r="P693" s="123" t="s">
        <v>203</v>
      </c>
      <c r="Q693" s="121" t="s">
        <v>177</v>
      </c>
      <c r="R693" s="8"/>
      <c r="S693" s="8"/>
      <c r="T693" s="9"/>
      <c r="V693" s="27"/>
    </row>
    <row r="694" spans="2:22" s="7" customFormat="1" ht="49.5" hidden="1" customHeight="1">
      <c r="B694" s="105" t="s">
        <v>170</v>
      </c>
      <c r="C694" s="107">
        <f>C693+1</f>
        <v>2</v>
      </c>
      <c r="D694" s="116" t="s">
        <v>88</v>
      </c>
      <c r="E694" s="97"/>
      <c r="F694" s="97"/>
      <c r="G694" s="97"/>
      <c r="H694" s="150">
        <f t="shared" si="37"/>
        <v>0</v>
      </c>
      <c r="I694" s="151"/>
      <c r="J694" s="152"/>
      <c r="K694" s="153"/>
      <c r="L694" s="152"/>
      <c r="M694" s="154"/>
      <c r="N694" s="122"/>
      <c r="O694" s="122"/>
      <c r="P694" s="123"/>
      <c r="Q694" s="123"/>
      <c r="R694" s="10"/>
      <c r="S694" s="10"/>
      <c r="T694" s="11"/>
      <c r="V694" s="27"/>
    </row>
    <row r="695" spans="2:22" s="7" customFormat="1" ht="49.5" hidden="1" customHeight="1">
      <c r="B695" s="105" t="s">
        <v>170</v>
      </c>
      <c r="C695" s="107">
        <f t="shared" ref="C695:C722" si="38">C694+1</f>
        <v>3</v>
      </c>
      <c r="D695" s="116" t="s">
        <v>88</v>
      </c>
      <c r="E695" s="97"/>
      <c r="F695" s="97"/>
      <c r="G695" s="97"/>
      <c r="H695" s="150">
        <f t="shared" si="37"/>
        <v>0</v>
      </c>
      <c r="I695" s="151"/>
      <c r="J695" s="152"/>
      <c r="K695" s="153"/>
      <c r="L695" s="152"/>
      <c r="M695" s="154"/>
      <c r="N695" s="122"/>
      <c r="O695" s="122"/>
      <c r="P695" s="123"/>
      <c r="Q695" s="123"/>
      <c r="R695" s="12"/>
      <c r="S695" s="12"/>
      <c r="T695" s="13"/>
      <c r="V695" s="27"/>
    </row>
    <row r="696" spans="2:22" s="7" customFormat="1" ht="49.5" hidden="1" customHeight="1">
      <c r="B696" s="105" t="s">
        <v>170</v>
      </c>
      <c r="C696" s="107">
        <f t="shared" si="38"/>
        <v>4</v>
      </c>
      <c r="D696" s="116" t="s">
        <v>88</v>
      </c>
      <c r="E696" s="97"/>
      <c r="F696" s="97"/>
      <c r="G696" s="97"/>
      <c r="H696" s="150">
        <f t="shared" si="37"/>
        <v>0</v>
      </c>
      <c r="I696" s="151"/>
      <c r="J696" s="152"/>
      <c r="K696" s="153"/>
      <c r="L696" s="152"/>
      <c r="M696" s="154"/>
      <c r="N696" s="122"/>
      <c r="O696" s="122"/>
      <c r="P696" s="123"/>
      <c r="Q696" s="123"/>
      <c r="R696" s="12"/>
      <c r="S696" s="12"/>
      <c r="T696" s="13"/>
      <c r="V696" s="27"/>
    </row>
    <row r="697" spans="2:22" s="7" customFormat="1" ht="49.5" hidden="1" customHeight="1">
      <c r="B697" s="105" t="s">
        <v>170</v>
      </c>
      <c r="C697" s="107">
        <f t="shared" si="38"/>
        <v>5</v>
      </c>
      <c r="D697" s="116" t="s">
        <v>88</v>
      </c>
      <c r="E697" s="97"/>
      <c r="F697" s="97"/>
      <c r="G697" s="97"/>
      <c r="H697" s="150">
        <f t="shared" si="37"/>
        <v>0</v>
      </c>
      <c r="I697" s="151"/>
      <c r="J697" s="152"/>
      <c r="K697" s="153"/>
      <c r="L697" s="152"/>
      <c r="M697" s="154"/>
      <c r="N697" s="122"/>
      <c r="O697" s="122"/>
      <c r="P697" s="123"/>
      <c r="Q697" s="123"/>
      <c r="R697" s="12"/>
      <c r="S697" s="12"/>
      <c r="T697" s="13"/>
      <c r="V697" s="27"/>
    </row>
    <row r="698" spans="2:22" s="7" customFormat="1" ht="49.5" hidden="1" customHeight="1">
      <c r="B698" s="105" t="s">
        <v>170</v>
      </c>
      <c r="C698" s="107">
        <f t="shared" si="38"/>
        <v>6</v>
      </c>
      <c r="D698" s="116" t="s">
        <v>88</v>
      </c>
      <c r="E698" s="97"/>
      <c r="F698" s="97"/>
      <c r="G698" s="97"/>
      <c r="H698" s="150">
        <f t="shared" si="37"/>
        <v>0</v>
      </c>
      <c r="I698" s="151"/>
      <c r="J698" s="152"/>
      <c r="K698" s="153"/>
      <c r="L698" s="152"/>
      <c r="M698" s="154"/>
      <c r="N698" s="122"/>
      <c r="O698" s="122"/>
      <c r="P698" s="123"/>
      <c r="Q698" s="123"/>
      <c r="R698" s="12"/>
      <c r="S698" s="12"/>
      <c r="T698" s="13"/>
      <c r="V698" s="27"/>
    </row>
    <row r="699" spans="2:22" s="7" customFormat="1" ht="49.5" hidden="1" customHeight="1">
      <c r="B699" s="105" t="s">
        <v>170</v>
      </c>
      <c r="C699" s="107">
        <f t="shared" si="38"/>
        <v>7</v>
      </c>
      <c r="D699" s="116" t="s">
        <v>88</v>
      </c>
      <c r="E699" s="97"/>
      <c r="F699" s="97"/>
      <c r="G699" s="97"/>
      <c r="H699" s="150">
        <f t="shared" si="37"/>
        <v>0</v>
      </c>
      <c r="I699" s="151"/>
      <c r="J699" s="152"/>
      <c r="K699" s="153"/>
      <c r="L699" s="152"/>
      <c r="M699" s="154"/>
      <c r="N699" s="122"/>
      <c r="O699" s="122"/>
      <c r="P699" s="123"/>
      <c r="Q699" s="123"/>
      <c r="R699" s="10"/>
      <c r="S699" s="10"/>
      <c r="T699" s="11"/>
      <c r="V699" s="27"/>
    </row>
    <row r="700" spans="2:22" s="7" customFormat="1" ht="49.5" hidden="1" customHeight="1">
      <c r="B700" s="105" t="s">
        <v>170</v>
      </c>
      <c r="C700" s="107">
        <f t="shared" si="38"/>
        <v>8</v>
      </c>
      <c r="D700" s="116" t="s">
        <v>88</v>
      </c>
      <c r="E700" s="97"/>
      <c r="F700" s="97"/>
      <c r="G700" s="97"/>
      <c r="H700" s="150">
        <f t="shared" si="37"/>
        <v>0</v>
      </c>
      <c r="I700" s="151"/>
      <c r="J700" s="152"/>
      <c r="K700" s="153"/>
      <c r="L700" s="152"/>
      <c r="M700" s="154"/>
      <c r="N700" s="122"/>
      <c r="O700" s="122"/>
      <c r="P700" s="123"/>
      <c r="Q700" s="123"/>
      <c r="R700" s="12"/>
      <c r="S700" s="12"/>
      <c r="T700" s="13"/>
      <c r="V700" s="27"/>
    </row>
    <row r="701" spans="2:22" s="7" customFormat="1" ht="49.5" hidden="1" customHeight="1">
      <c r="B701" s="105" t="s">
        <v>170</v>
      </c>
      <c r="C701" s="107">
        <f t="shared" si="38"/>
        <v>9</v>
      </c>
      <c r="D701" s="116" t="s">
        <v>88</v>
      </c>
      <c r="E701" s="97"/>
      <c r="F701" s="97"/>
      <c r="G701" s="97"/>
      <c r="H701" s="150">
        <f t="shared" si="37"/>
        <v>0</v>
      </c>
      <c r="I701" s="151"/>
      <c r="J701" s="152"/>
      <c r="K701" s="153"/>
      <c r="L701" s="152"/>
      <c r="M701" s="154"/>
      <c r="N701" s="122"/>
      <c r="O701" s="122"/>
      <c r="P701" s="123"/>
      <c r="Q701" s="123"/>
      <c r="R701" s="12"/>
      <c r="S701" s="12"/>
      <c r="T701" s="13"/>
      <c r="V701" s="27"/>
    </row>
    <row r="702" spans="2:22" s="7" customFormat="1" ht="49.5" hidden="1" customHeight="1">
      <c r="B702" s="105" t="s">
        <v>170</v>
      </c>
      <c r="C702" s="107">
        <f t="shared" si="38"/>
        <v>10</v>
      </c>
      <c r="D702" s="116" t="s">
        <v>88</v>
      </c>
      <c r="E702" s="97"/>
      <c r="F702" s="97"/>
      <c r="G702" s="97"/>
      <c r="H702" s="150">
        <f t="shared" si="37"/>
        <v>0</v>
      </c>
      <c r="I702" s="151"/>
      <c r="J702" s="152"/>
      <c r="K702" s="153"/>
      <c r="L702" s="152"/>
      <c r="M702" s="154"/>
      <c r="N702" s="122"/>
      <c r="O702" s="122"/>
      <c r="P702" s="123"/>
      <c r="Q702" s="123"/>
      <c r="R702" s="12"/>
      <c r="S702" s="12"/>
      <c r="T702" s="13"/>
      <c r="V702" s="27"/>
    </row>
    <row r="703" spans="2:22" s="7" customFormat="1" ht="49.5" hidden="1" customHeight="1">
      <c r="B703" s="105" t="s">
        <v>170</v>
      </c>
      <c r="C703" s="107">
        <f t="shared" si="38"/>
        <v>11</v>
      </c>
      <c r="D703" s="116" t="s">
        <v>88</v>
      </c>
      <c r="E703" s="97"/>
      <c r="F703" s="97"/>
      <c r="G703" s="97"/>
      <c r="H703" s="150">
        <f t="shared" si="37"/>
        <v>0</v>
      </c>
      <c r="I703" s="151"/>
      <c r="J703" s="152"/>
      <c r="K703" s="153"/>
      <c r="L703" s="152"/>
      <c r="M703" s="154"/>
      <c r="N703" s="122"/>
      <c r="O703" s="122"/>
      <c r="P703" s="123"/>
      <c r="Q703" s="123"/>
      <c r="R703" s="12"/>
      <c r="S703" s="12"/>
      <c r="T703" s="13"/>
      <c r="V703" s="27"/>
    </row>
    <row r="704" spans="2:22" s="7" customFormat="1" ht="49.5" hidden="1" customHeight="1">
      <c r="B704" s="105" t="s">
        <v>170</v>
      </c>
      <c r="C704" s="107">
        <f t="shared" si="38"/>
        <v>12</v>
      </c>
      <c r="D704" s="116" t="s">
        <v>88</v>
      </c>
      <c r="E704" s="97"/>
      <c r="F704" s="97"/>
      <c r="G704" s="97"/>
      <c r="H704" s="150">
        <f t="shared" si="37"/>
        <v>0</v>
      </c>
      <c r="I704" s="151"/>
      <c r="J704" s="152"/>
      <c r="K704" s="153"/>
      <c r="L704" s="152"/>
      <c r="M704" s="154"/>
      <c r="N704" s="122"/>
      <c r="O704" s="122"/>
      <c r="P704" s="123"/>
      <c r="Q704" s="123"/>
      <c r="R704" s="10"/>
      <c r="S704" s="10"/>
      <c r="T704" s="11"/>
      <c r="V704" s="27"/>
    </row>
    <row r="705" spans="2:22" s="7" customFormat="1" ht="49.5" hidden="1" customHeight="1">
      <c r="B705" s="105" t="s">
        <v>170</v>
      </c>
      <c r="C705" s="107">
        <f t="shared" si="38"/>
        <v>13</v>
      </c>
      <c r="D705" s="116" t="s">
        <v>88</v>
      </c>
      <c r="E705" s="97"/>
      <c r="F705" s="97"/>
      <c r="G705" s="97"/>
      <c r="H705" s="150">
        <f t="shared" si="37"/>
        <v>0</v>
      </c>
      <c r="I705" s="151"/>
      <c r="J705" s="152"/>
      <c r="K705" s="153"/>
      <c r="L705" s="152"/>
      <c r="M705" s="154"/>
      <c r="N705" s="122"/>
      <c r="O705" s="122"/>
      <c r="P705" s="123"/>
      <c r="Q705" s="123"/>
      <c r="R705" s="12"/>
      <c r="S705" s="12"/>
      <c r="T705" s="13"/>
      <c r="V705" s="27"/>
    </row>
    <row r="706" spans="2:22" s="7" customFormat="1" ht="49.5" hidden="1" customHeight="1">
      <c r="B706" s="105" t="s">
        <v>170</v>
      </c>
      <c r="C706" s="107">
        <f t="shared" si="38"/>
        <v>14</v>
      </c>
      <c r="D706" s="116" t="s">
        <v>88</v>
      </c>
      <c r="E706" s="97"/>
      <c r="F706" s="97"/>
      <c r="G706" s="97"/>
      <c r="H706" s="150">
        <f t="shared" si="37"/>
        <v>0</v>
      </c>
      <c r="I706" s="151"/>
      <c r="J706" s="152"/>
      <c r="K706" s="153"/>
      <c r="L706" s="152"/>
      <c r="M706" s="154"/>
      <c r="N706" s="122"/>
      <c r="O706" s="122"/>
      <c r="P706" s="123"/>
      <c r="Q706" s="123"/>
      <c r="R706" s="12"/>
      <c r="S706" s="12"/>
      <c r="T706" s="13"/>
      <c r="V706" s="27"/>
    </row>
    <row r="707" spans="2:22" s="7" customFormat="1" ht="49.5" hidden="1" customHeight="1">
      <c r="B707" s="105" t="s">
        <v>170</v>
      </c>
      <c r="C707" s="107">
        <f t="shared" si="38"/>
        <v>15</v>
      </c>
      <c r="D707" s="116" t="s">
        <v>88</v>
      </c>
      <c r="E707" s="97"/>
      <c r="F707" s="97"/>
      <c r="G707" s="97"/>
      <c r="H707" s="150">
        <f t="shared" si="37"/>
        <v>0</v>
      </c>
      <c r="I707" s="151"/>
      <c r="J707" s="152"/>
      <c r="K707" s="153"/>
      <c r="L707" s="152"/>
      <c r="M707" s="154"/>
      <c r="N707" s="122"/>
      <c r="O707" s="122"/>
      <c r="P707" s="123"/>
      <c r="Q707" s="123"/>
      <c r="R707" s="12"/>
      <c r="S707" s="12"/>
      <c r="T707" s="13"/>
      <c r="V707" s="27"/>
    </row>
    <row r="708" spans="2:22" s="7" customFormat="1" ht="49.5" hidden="1" customHeight="1">
      <c r="B708" s="105" t="s">
        <v>170</v>
      </c>
      <c r="C708" s="107">
        <f t="shared" si="38"/>
        <v>16</v>
      </c>
      <c r="D708" s="116" t="s">
        <v>88</v>
      </c>
      <c r="E708" s="97"/>
      <c r="F708" s="97"/>
      <c r="G708" s="97"/>
      <c r="H708" s="150">
        <f t="shared" si="37"/>
        <v>0</v>
      </c>
      <c r="I708" s="151"/>
      <c r="J708" s="152"/>
      <c r="K708" s="153"/>
      <c r="L708" s="152"/>
      <c r="M708" s="154"/>
      <c r="N708" s="122"/>
      <c r="O708" s="122"/>
      <c r="P708" s="123"/>
      <c r="Q708" s="123"/>
      <c r="R708" s="12"/>
      <c r="S708" s="12"/>
      <c r="T708" s="13"/>
      <c r="V708" s="27"/>
    </row>
    <row r="709" spans="2:22" s="7" customFormat="1" ht="49.5" hidden="1" customHeight="1">
      <c r="B709" s="105" t="s">
        <v>170</v>
      </c>
      <c r="C709" s="107">
        <f t="shared" si="38"/>
        <v>17</v>
      </c>
      <c r="D709" s="116" t="s">
        <v>88</v>
      </c>
      <c r="E709" s="97"/>
      <c r="F709" s="97"/>
      <c r="G709" s="97"/>
      <c r="H709" s="150">
        <f t="shared" si="37"/>
        <v>0</v>
      </c>
      <c r="I709" s="151"/>
      <c r="J709" s="152"/>
      <c r="K709" s="153"/>
      <c r="L709" s="152"/>
      <c r="M709" s="154"/>
      <c r="N709" s="122"/>
      <c r="O709" s="122"/>
      <c r="P709" s="123"/>
      <c r="Q709" s="123"/>
      <c r="R709" s="10"/>
      <c r="S709" s="10"/>
      <c r="T709" s="11"/>
      <c r="V709" s="27"/>
    </row>
    <row r="710" spans="2:22" s="7" customFormat="1" ht="49.5" hidden="1" customHeight="1">
      <c r="B710" s="105" t="s">
        <v>170</v>
      </c>
      <c r="C710" s="107">
        <f t="shared" si="38"/>
        <v>18</v>
      </c>
      <c r="D710" s="116" t="s">
        <v>88</v>
      </c>
      <c r="E710" s="97"/>
      <c r="F710" s="97"/>
      <c r="G710" s="97"/>
      <c r="H710" s="150">
        <f t="shared" si="37"/>
        <v>0</v>
      </c>
      <c r="I710" s="151"/>
      <c r="J710" s="152"/>
      <c r="K710" s="153"/>
      <c r="L710" s="152"/>
      <c r="M710" s="154"/>
      <c r="N710" s="122"/>
      <c r="O710" s="122"/>
      <c r="P710" s="123"/>
      <c r="Q710" s="123"/>
      <c r="R710" s="12"/>
      <c r="S710" s="12"/>
      <c r="T710" s="13"/>
      <c r="V710" s="27"/>
    </row>
    <row r="711" spans="2:22" s="7" customFormat="1" ht="49.5" hidden="1" customHeight="1">
      <c r="B711" s="105" t="s">
        <v>170</v>
      </c>
      <c r="C711" s="107">
        <f t="shared" si="38"/>
        <v>19</v>
      </c>
      <c r="D711" s="116" t="s">
        <v>88</v>
      </c>
      <c r="E711" s="97"/>
      <c r="F711" s="97"/>
      <c r="G711" s="97"/>
      <c r="H711" s="150">
        <f t="shared" si="37"/>
        <v>0</v>
      </c>
      <c r="I711" s="151"/>
      <c r="J711" s="152"/>
      <c r="K711" s="153"/>
      <c r="L711" s="152"/>
      <c r="M711" s="154"/>
      <c r="N711" s="122"/>
      <c r="O711" s="122"/>
      <c r="P711" s="123"/>
      <c r="Q711" s="123"/>
      <c r="R711" s="12"/>
      <c r="S711" s="12"/>
      <c r="T711" s="13"/>
      <c r="V711" s="27"/>
    </row>
    <row r="712" spans="2:22" s="7" customFormat="1" ht="49.5" hidden="1" customHeight="1">
      <c r="B712" s="105" t="s">
        <v>170</v>
      </c>
      <c r="C712" s="107">
        <f t="shared" si="38"/>
        <v>20</v>
      </c>
      <c r="D712" s="116" t="s">
        <v>88</v>
      </c>
      <c r="E712" s="97"/>
      <c r="F712" s="97"/>
      <c r="G712" s="97"/>
      <c r="H712" s="150">
        <f t="shared" si="37"/>
        <v>0</v>
      </c>
      <c r="I712" s="151"/>
      <c r="J712" s="152"/>
      <c r="K712" s="153"/>
      <c r="L712" s="152"/>
      <c r="M712" s="154"/>
      <c r="N712" s="122"/>
      <c r="O712" s="122"/>
      <c r="P712" s="123"/>
      <c r="Q712" s="123"/>
      <c r="R712" s="12"/>
      <c r="S712" s="12"/>
      <c r="T712" s="13"/>
      <c r="V712" s="27"/>
    </row>
    <row r="713" spans="2:22" s="7" customFormat="1" ht="49.5" hidden="1" customHeight="1">
      <c r="B713" s="105" t="s">
        <v>170</v>
      </c>
      <c r="C713" s="107">
        <f t="shared" si="38"/>
        <v>21</v>
      </c>
      <c r="D713" s="116" t="s">
        <v>88</v>
      </c>
      <c r="E713" s="97"/>
      <c r="F713" s="97"/>
      <c r="G713" s="97"/>
      <c r="H713" s="150">
        <f t="shared" si="37"/>
        <v>0</v>
      </c>
      <c r="I713" s="151"/>
      <c r="J713" s="152"/>
      <c r="K713" s="153"/>
      <c r="L713" s="152"/>
      <c r="M713" s="154"/>
      <c r="N713" s="122"/>
      <c r="O713" s="122"/>
      <c r="P713" s="123"/>
      <c r="Q713" s="123"/>
      <c r="R713" s="12"/>
      <c r="S713" s="12"/>
      <c r="T713" s="13"/>
      <c r="V713" s="27"/>
    </row>
    <row r="714" spans="2:22" s="7" customFormat="1" ht="49.5" hidden="1" customHeight="1">
      <c r="B714" s="105" t="s">
        <v>170</v>
      </c>
      <c r="C714" s="107">
        <f t="shared" si="38"/>
        <v>22</v>
      </c>
      <c r="D714" s="116" t="s">
        <v>88</v>
      </c>
      <c r="E714" s="97"/>
      <c r="F714" s="97"/>
      <c r="G714" s="97"/>
      <c r="H714" s="150">
        <f t="shared" si="37"/>
        <v>0</v>
      </c>
      <c r="I714" s="151"/>
      <c r="J714" s="152"/>
      <c r="K714" s="153"/>
      <c r="L714" s="152"/>
      <c r="M714" s="154"/>
      <c r="N714" s="122"/>
      <c r="O714" s="122"/>
      <c r="P714" s="123"/>
      <c r="Q714" s="123"/>
      <c r="R714" s="10"/>
      <c r="S714" s="10"/>
      <c r="T714" s="11"/>
      <c r="V714" s="27"/>
    </row>
    <row r="715" spans="2:22" s="7" customFormat="1" ht="49.5" hidden="1" customHeight="1">
      <c r="B715" s="105" t="s">
        <v>170</v>
      </c>
      <c r="C715" s="107">
        <f t="shared" si="38"/>
        <v>23</v>
      </c>
      <c r="D715" s="116" t="s">
        <v>88</v>
      </c>
      <c r="E715" s="97"/>
      <c r="F715" s="97"/>
      <c r="G715" s="97"/>
      <c r="H715" s="150">
        <f t="shared" si="37"/>
        <v>0</v>
      </c>
      <c r="I715" s="151"/>
      <c r="J715" s="152"/>
      <c r="K715" s="153"/>
      <c r="L715" s="152"/>
      <c r="M715" s="154"/>
      <c r="N715" s="122"/>
      <c r="O715" s="122"/>
      <c r="P715" s="123"/>
      <c r="Q715" s="123"/>
      <c r="R715" s="12"/>
      <c r="S715" s="12"/>
      <c r="T715" s="13"/>
      <c r="V715" s="27"/>
    </row>
    <row r="716" spans="2:22" s="7" customFormat="1" ht="49.5" hidden="1" customHeight="1">
      <c r="B716" s="105" t="s">
        <v>170</v>
      </c>
      <c r="C716" s="107">
        <f t="shared" si="38"/>
        <v>24</v>
      </c>
      <c r="D716" s="116" t="s">
        <v>88</v>
      </c>
      <c r="E716" s="97"/>
      <c r="F716" s="97"/>
      <c r="G716" s="97"/>
      <c r="H716" s="150">
        <f t="shared" si="37"/>
        <v>0</v>
      </c>
      <c r="I716" s="151"/>
      <c r="J716" s="152"/>
      <c r="K716" s="153"/>
      <c r="L716" s="152"/>
      <c r="M716" s="154"/>
      <c r="N716" s="122"/>
      <c r="O716" s="122"/>
      <c r="P716" s="123"/>
      <c r="Q716" s="123"/>
      <c r="R716" s="12"/>
      <c r="S716" s="12"/>
      <c r="T716" s="13"/>
      <c r="V716" s="27"/>
    </row>
    <row r="717" spans="2:22" s="7" customFormat="1" ht="49.5" hidden="1" customHeight="1">
      <c r="B717" s="105" t="s">
        <v>170</v>
      </c>
      <c r="C717" s="107">
        <f t="shared" si="38"/>
        <v>25</v>
      </c>
      <c r="D717" s="116" t="s">
        <v>88</v>
      </c>
      <c r="E717" s="97"/>
      <c r="F717" s="97"/>
      <c r="G717" s="97"/>
      <c r="H717" s="150">
        <f t="shared" si="37"/>
        <v>0</v>
      </c>
      <c r="I717" s="151"/>
      <c r="J717" s="152"/>
      <c r="K717" s="153"/>
      <c r="L717" s="152"/>
      <c r="M717" s="154"/>
      <c r="N717" s="122"/>
      <c r="O717" s="122"/>
      <c r="P717" s="123"/>
      <c r="Q717" s="123"/>
      <c r="R717" s="12"/>
      <c r="S717" s="12"/>
      <c r="T717" s="13"/>
      <c r="V717" s="27"/>
    </row>
    <row r="718" spans="2:22" s="7" customFormat="1" ht="49.5" hidden="1" customHeight="1">
      <c r="B718" s="105" t="s">
        <v>170</v>
      </c>
      <c r="C718" s="107">
        <f t="shared" si="38"/>
        <v>26</v>
      </c>
      <c r="D718" s="116" t="s">
        <v>88</v>
      </c>
      <c r="E718" s="97"/>
      <c r="F718" s="97"/>
      <c r="G718" s="97"/>
      <c r="H718" s="150">
        <f t="shared" si="37"/>
        <v>0</v>
      </c>
      <c r="I718" s="151"/>
      <c r="J718" s="152"/>
      <c r="K718" s="153"/>
      <c r="L718" s="152"/>
      <c r="M718" s="154"/>
      <c r="N718" s="122"/>
      <c r="O718" s="122"/>
      <c r="P718" s="123"/>
      <c r="Q718" s="123"/>
      <c r="R718" s="12"/>
      <c r="S718" s="12"/>
      <c r="T718" s="13"/>
      <c r="V718" s="27"/>
    </row>
    <row r="719" spans="2:22" s="7" customFormat="1" ht="49.5" hidden="1" customHeight="1">
      <c r="B719" s="105" t="s">
        <v>170</v>
      </c>
      <c r="C719" s="107">
        <f t="shared" si="38"/>
        <v>27</v>
      </c>
      <c r="D719" s="116" t="s">
        <v>88</v>
      </c>
      <c r="E719" s="97"/>
      <c r="F719" s="97"/>
      <c r="G719" s="97"/>
      <c r="H719" s="150">
        <f t="shared" si="37"/>
        <v>0</v>
      </c>
      <c r="I719" s="151"/>
      <c r="J719" s="152"/>
      <c r="K719" s="153"/>
      <c r="L719" s="152"/>
      <c r="M719" s="154"/>
      <c r="N719" s="122"/>
      <c r="O719" s="122"/>
      <c r="P719" s="123"/>
      <c r="Q719" s="123"/>
      <c r="R719" s="12"/>
      <c r="S719" s="12"/>
      <c r="T719" s="13"/>
      <c r="V719" s="27"/>
    </row>
    <row r="720" spans="2:22" s="7" customFormat="1" ht="49.5" hidden="1" customHeight="1">
      <c r="B720" s="105" t="s">
        <v>170</v>
      </c>
      <c r="C720" s="107">
        <f t="shared" si="38"/>
        <v>28</v>
      </c>
      <c r="D720" s="116" t="s">
        <v>88</v>
      </c>
      <c r="E720" s="97"/>
      <c r="F720" s="97"/>
      <c r="G720" s="97"/>
      <c r="H720" s="150">
        <f t="shared" si="37"/>
        <v>0</v>
      </c>
      <c r="I720" s="151"/>
      <c r="J720" s="152"/>
      <c r="K720" s="153"/>
      <c r="L720" s="152"/>
      <c r="M720" s="154"/>
      <c r="N720" s="122"/>
      <c r="O720" s="122"/>
      <c r="P720" s="123"/>
      <c r="Q720" s="123"/>
      <c r="R720" s="12"/>
      <c r="S720" s="12"/>
      <c r="T720" s="13"/>
      <c r="V720" s="27"/>
    </row>
    <row r="721" spans="2:22" s="7" customFormat="1" ht="49.5" hidden="1" customHeight="1">
      <c r="B721" s="105" t="s">
        <v>170</v>
      </c>
      <c r="C721" s="107">
        <f t="shared" si="38"/>
        <v>29</v>
      </c>
      <c r="D721" s="116" t="s">
        <v>88</v>
      </c>
      <c r="E721" s="97"/>
      <c r="F721" s="97"/>
      <c r="G721" s="97"/>
      <c r="H721" s="150">
        <f t="shared" si="37"/>
        <v>0</v>
      </c>
      <c r="I721" s="151"/>
      <c r="J721" s="152"/>
      <c r="K721" s="153"/>
      <c r="L721" s="152"/>
      <c r="M721" s="154"/>
      <c r="N721" s="122"/>
      <c r="O721" s="122"/>
      <c r="P721" s="123"/>
      <c r="Q721" s="123"/>
      <c r="R721" s="10"/>
      <c r="S721" s="10"/>
      <c r="T721" s="11"/>
      <c r="V721" s="27"/>
    </row>
    <row r="722" spans="2:22" s="7" customFormat="1" ht="49.5" hidden="1" customHeight="1" thickBot="1">
      <c r="B722" s="106" t="s">
        <v>170</v>
      </c>
      <c r="C722" s="103">
        <f t="shared" si="38"/>
        <v>30</v>
      </c>
      <c r="D722" s="30" t="s">
        <v>88</v>
      </c>
      <c r="E722" s="99"/>
      <c r="F722" s="99"/>
      <c r="G722" s="99"/>
      <c r="H722" s="173">
        <f t="shared" si="37"/>
        <v>0</v>
      </c>
      <c r="I722" s="165"/>
      <c r="J722" s="166"/>
      <c r="K722" s="167"/>
      <c r="L722" s="166"/>
      <c r="M722" s="168"/>
      <c r="N722" s="128"/>
      <c r="O722" s="128"/>
      <c r="P722" s="129"/>
      <c r="Q722" s="129"/>
      <c r="R722" s="12"/>
      <c r="S722" s="12"/>
      <c r="T722" s="13"/>
      <c r="V722" s="27"/>
    </row>
    <row r="723" spans="2:22" s="7" customFormat="1" ht="49.5" customHeight="1" thickTop="1" thickBot="1">
      <c r="B723" s="17" t="s">
        <v>94</v>
      </c>
      <c r="C723" s="17"/>
      <c r="D723" s="117"/>
      <c r="E723" s="22"/>
      <c r="F723" s="98"/>
      <c r="G723" s="98"/>
      <c r="H723" s="169">
        <f>SUM(H693:H722)</f>
        <v>150000</v>
      </c>
      <c r="I723" s="170"/>
      <c r="J723" s="171"/>
      <c r="K723" s="171"/>
      <c r="L723" s="171"/>
      <c r="M723" s="171"/>
      <c r="N723" s="130"/>
      <c r="O723" s="130"/>
      <c r="P723" s="131"/>
      <c r="Q723" s="131"/>
      <c r="R723" s="8"/>
      <c r="S723" s="8"/>
      <c r="T723" s="9"/>
    </row>
    <row r="724" spans="2:22" ht="49.5" customHeight="1" thickTop="1"/>
  </sheetData>
  <sheetProtection algorithmName="SHA-512" hashValue="kJuJnrjoUzv6TRizzllkQ5pJIK5j5FDxUW5wvmyS0rZWhiHdizuTwB8cXDD5JOWTZLrwo1Z9atF8EKGH41J/YQ==" saltValue="ZpTD5Y13qbTHUygpEV0eVg==" spinCount="100000" sheet="1" formatRows="0" autoFilter="0"/>
  <autoFilter ref="B6:P723" xr:uid="{CAC808B5-399F-4734-9679-5047689125FC}">
    <filterColumn colId="6">
      <filters>
        <filter val="1,250,000"/>
        <filter val="1,498,000"/>
        <filter val="1,500,000"/>
        <filter val="1,687,500"/>
        <filter val="1,700,000"/>
        <filter val="1,718,000"/>
        <filter val="100,000"/>
        <filter val="108,000"/>
        <filter val="12,000"/>
        <filter val="13,500"/>
        <filter val="150,000"/>
        <filter val="168,000"/>
        <filter val="180,000"/>
        <filter val="2,700,000"/>
        <filter val="216,000"/>
        <filter val="220,000"/>
        <filter val="225,000"/>
        <filter val="250,000"/>
        <filter val="27,500"/>
        <filter val="400,000"/>
        <filter val="42,000"/>
        <filter val="450,000"/>
        <filter val="500,000"/>
        <filter val="508,000"/>
        <filter val="60,000"/>
        <filter val="700,000"/>
        <filter val="90,000"/>
      </filters>
    </filterColumn>
  </autoFilter>
  <mergeCells count="18">
    <mergeCell ref="I5:I6"/>
    <mergeCell ref="J5:J6"/>
    <mergeCell ref="Q5:Q6"/>
    <mergeCell ref="K5:K6"/>
    <mergeCell ref="L5:L6"/>
    <mergeCell ref="M5:M6"/>
    <mergeCell ref="N5:N6"/>
    <mergeCell ref="B1:H1"/>
    <mergeCell ref="B5:B6"/>
    <mergeCell ref="C5:C6"/>
    <mergeCell ref="D5:D6"/>
    <mergeCell ref="E5:G5"/>
    <mergeCell ref="H5:H6"/>
    <mergeCell ref="O5:O6"/>
    <mergeCell ref="P5:P6"/>
    <mergeCell ref="N1:P1"/>
    <mergeCell ref="O2:P2"/>
    <mergeCell ref="Q4:S4"/>
  </mergeCells>
  <phoneticPr fontId="7"/>
  <conditionalFormatting sqref="E7:G66 E253:G312">
    <cfRule type="containsBlanks" dxfId="35" priority="44">
      <formula>LEN(TRIM(E7))=0</formula>
    </cfRule>
  </conditionalFormatting>
  <conditionalFormatting sqref="E68:G127">
    <cfRule type="containsBlanks" dxfId="34" priority="43">
      <formula>LEN(TRIM(E68))=0</formula>
    </cfRule>
  </conditionalFormatting>
  <conditionalFormatting sqref="E129:G158">
    <cfRule type="containsBlanks" dxfId="33" priority="42">
      <formula>LEN(TRIM(E129))=0</formula>
    </cfRule>
  </conditionalFormatting>
  <conditionalFormatting sqref="E160:G189">
    <cfRule type="containsBlanks" dxfId="32" priority="41">
      <formula>LEN(TRIM(E160))=0</formula>
    </cfRule>
  </conditionalFormatting>
  <conditionalFormatting sqref="E191:G220">
    <cfRule type="containsBlanks" dxfId="31" priority="40">
      <formula>LEN(TRIM(E191))=0</formula>
    </cfRule>
  </conditionalFormatting>
  <conditionalFormatting sqref="E222:G251">
    <cfRule type="containsBlanks" dxfId="30" priority="39">
      <formula>LEN(TRIM(E222))=0</formula>
    </cfRule>
  </conditionalFormatting>
  <conditionalFormatting sqref="E314:G343">
    <cfRule type="containsBlanks" dxfId="29" priority="38">
      <formula>LEN(TRIM(E314))=0</formula>
    </cfRule>
  </conditionalFormatting>
  <conditionalFormatting sqref="E345:G374">
    <cfRule type="containsBlanks" dxfId="28" priority="37">
      <formula>LEN(TRIM(E345))=0</formula>
    </cfRule>
  </conditionalFormatting>
  <conditionalFormatting sqref="E376:G405">
    <cfRule type="containsBlanks" dxfId="27" priority="36">
      <formula>LEN(TRIM(E376))=0</formula>
    </cfRule>
  </conditionalFormatting>
  <conditionalFormatting sqref="E407:G436">
    <cfRule type="containsBlanks" dxfId="26" priority="35">
      <formula>LEN(TRIM(E407))=0</formula>
    </cfRule>
  </conditionalFormatting>
  <conditionalFormatting sqref="E438:G467">
    <cfRule type="containsBlanks" dxfId="25" priority="34">
      <formula>LEN(TRIM(E438))=0</formula>
    </cfRule>
  </conditionalFormatting>
  <conditionalFormatting sqref="E469:G498">
    <cfRule type="containsBlanks" dxfId="24" priority="33">
      <formula>LEN(TRIM(E469))=0</formula>
    </cfRule>
  </conditionalFormatting>
  <conditionalFormatting sqref="E500:G559">
    <cfRule type="containsBlanks" dxfId="23" priority="32">
      <formula>LEN(TRIM(E500))=0</formula>
    </cfRule>
  </conditionalFormatting>
  <conditionalFormatting sqref="E561:G660">
    <cfRule type="containsBlanks" dxfId="22" priority="31">
      <formula>LEN(TRIM(E561))=0</formula>
    </cfRule>
  </conditionalFormatting>
  <conditionalFormatting sqref="E662:G691">
    <cfRule type="containsBlanks" dxfId="21" priority="30">
      <formula>LEN(TRIM(E662))=0</formula>
    </cfRule>
  </conditionalFormatting>
  <conditionalFormatting sqref="E693:G722">
    <cfRule type="containsBlanks" dxfId="20" priority="29">
      <formula>LEN(TRIM(E693))=0</formula>
    </cfRule>
  </conditionalFormatting>
  <conditionalFormatting sqref="I68:J68 L68:Q68 I69:Q127">
    <cfRule type="expression" dxfId="17" priority="23">
      <formula>IF(LEN(I68)&lt;1,TRUE,FALSE)</formula>
    </cfRule>
  </conditionalFormatting>
  <conditionalFormatting sqref="I7:P66">
    <cfRule type="expression" dxfId="16" priority="46">
      <formula>IF(LEN(I7)&lt;1,TRUE,FALSE)</formula>
    </cfRule>
  </conditionalFormatting>
  <conditionalFormatting sqref="I500:P559">
    <cfRule type="expression" dxfId="15" priority="45">
      <formula>IF(LEN(I500)&lt;1,TRUE,FALSE)</formula>
    </cfRule>
  </conditionalFormatting>
  <conditionalFormatting sqref="I129:Q158">
    <cfRule type="expression" dxfId="14" priority="22">
      <formula>IF(LEN(I129)&lt;1,TRUE,FALSE)</formula>
    </cfRule>
  </conditionalFormatting>
  <conditionalFormatting sqref="I160:Q189">
    <cfRule type="expression" dxfId="13" priority="21">
      <formula>IF(LEN(I160)&lt;1,TRUE,FALSE)</formula>
    </cfRule>
  </conditionalFormatting>
  <conditionalFormatting sqref="I191:Q220">
    <cfRule type="expression" dxfId="12" priority="20">
      <formula>IF(LEN(I191)&lt;1,TRUE,FALSE)</formula>
    </cfRule>
  </conditionalFormatting>
  <conditionalFormatting sqref="I222:Q251">
    <cfRule type="expression" dxfId="11" priority="19">
      <formula>IF(LEN(I222)&lt;1,TRUE,FALSE)</formula>
    </cfRule>
  </conditionalFormatting>
  <conditionalFormatting sqref="I253:Q312">
    <cfRule type="expression" dxfId="10" priority="24">
      <formula>IF(LEN(I253)&lt;1,TRUE,FALSE)</formula>
    </cfRule>
  </conditionalFormatting>
  <conditionalFormatting sqref="I314:Q343">
    <cfRule type="expression" dxfId="9" priority="18">
      <formula>IF(LEN(I314)&lt;1,TRUE,FALSE)</formula>
    </cfRule>
  </conditionalFormatting>
  <conditionalFormatting sqref="I345:Q374">
    <cfRule type="expression" dxfId="8" priority="1">
      <formula>IF(LEN(I345)&lt;1,TRUE,FALSE)</formula>
    </cfRule>
  </conditionalFormatting>
  <conditionalFormatting sqref="I376:Q405">
    <cfRule type="expression" dxfId="7" priority="16">
      <formula>IF(LEN(I376)&lt;1,TRUE,FALSE)</formula>
    </cfRule>
  </conditionalFormatting>
  <conditionalFormatting sqref="I407:Q436">
    <cfRule type="expression" dxfId="6" priority="15">
      <formula>IF(LEN(I407)&lt;1,TRUE,FALSE)</formula>
    </cfRule>
  </conditionalFormatting>
  <conditionalFormatting sqref="I438:Q467">
    <cfRule type="expression" dxfId="5" priority="5">
      <formula>IF(LEN(I438)&lt;1,TRUE,FALSE)</formula>
    </cfRule>
  </conditionalFormatting>
  <conditionalFormatting sqref="I469:Q498">
    <cfRule type="expression" dxfId="4" priority="13">
      <formula>IF(LEN(I469)&lt;1,TRUE,FALSE)</formula>
    </cfRule>
  </conditionalFormatting>
  <conditionalFormatting sqref="I561:Q660">
    <cfRule type="expression" dxfId="3" priority="3">
      <formula>IF(LEN(I561)&lt;1,TRUE,FALSE)</formula>
    </cfRule>
  </conditionalFormatting>
  <conditionalFormatting sqref="I662:Q691">
    <cfRule type="expression" dxfId="2" priority="11">
      <formula>IF(LEN(I662)&lt;1,TRUE,FALSE)</formula>
    </cfRule>
  </conditionalFormatting>
  <conditionalFormatting sqref="I693:Q722">
    <cfRule type="expression" dxfId="1" priority="2">
      <formula>IF(LEN(I693)&lt;1,TRUE,FALSE)</formula>
    </cfRule>
  </conditionalFormatting>
  <conditionalFormatting sqref="O2:Q3">
    <cfRule type="cellIs" dxfId="0" priority="25" operator="equal">
      <formula>0</formula>
    </cfRule>
  </conditionalFormatting>
  <dataValidations xWindow="219" yWindow="501" count="4">
    <dataValidation type="list" allowBlank="1" showInputMessage="1" showErrorMessage="1" sqref="E253:G312 E68:G127 E129:G158 E160:G189 E191:G220 E222:G251 E314:G343 E345:G374 E376:G405 E407:G436 E438:G467 E469:G498 E500:G559 E561:G660 E662:G691 E693:G722 E7:G66" xr:uid="{F4B7346F-A7EF-4A96-A489-DC44E65C3185}">
      <formula1>"✓"</formula1>
    </dataValidation>
    <dataValidation allowBlank="1" showInputMessage="1" showErrorMessage="1" promptTitle="　　　　　　　　　　自動で記入" prompt="計算式を設定しています。_x000a_単価*数量*回数等＝小計" sqref="H253 H500 H68 H469 H191 H438 H129 H407 H160 H376 H561 H345 H662 H314 H7 H693 H222" xr:uid="{D79D656E-1128-4803-8DE0-E2A99F4D5BB9}"/>
    <dataValidation allowBlank="1" showInputMessage="1" showErrorMessage="1" promptTitle="　　　　　　　　　　　自動で記入" prompt="計算式を設定しています。_x000a_単価*数量*回数等＝小計" sqref="H663:H691 H694:H722 H192:H220 H501:H559 H315:H343 H254:H312 H8:H66 H470:H498 H161:H189 H439:H467 H130:H158 H223:H251 H69:H127 H408:H436 H377:H405 H562:H660 H346:H374" xr:uid="{6B772987-687D-4E56-8B8F-D1422F872A2E}"/>
    <dataValidation allowBlank="1" showInputMessage="1" showErrorMessage="1" promptTitle="　　　　　　　　　　　自動で記入" prompt="計算式を設定しています。_x000a_sum" sqref="H159 H437 H313 H560 H128 H499 H252 H67 H221 H406 H375 H190 H344 H661 H692 E723:H723 H468" xr:uid="{BF01C6F0-6895-4EDF-9E13-EFD808E7400F}"/>
  </dataValidations>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28" id="{D7729A04-A7CD-436E-A760-2C829E373778}">
            <xm:f>'（様式３）支出計画書'!$C$9&lt;&gt;"✓"</xm:f>
            <x14:dxf>
              <fill>
                <patternFill>
                  <bgColor theme="0" tint="-0.14996795556505021"/>
                </patternFill>
              </fill>
            </x14:dxf>
          </x14:cfRule>
          <xm:sqref>E7:F7 E8:E66 E68:E127 E129:E158 E160:E189 E191:E220 E222:E251 E253:E312 E314:E343 E345:E374 E376:E405 E407:E436 E438:E467 E469:E498 E500:E559 E561:E660 E662:E691 E693:E722</xm:sqref>
        </x14:conditionalFormatting>
        <x14:conditionalFormatting xmlns:xm="http://schemas.microsoft.com/office/excel/2006/main">
          <x14:cfRule type="expression" priority="27" id="{49568295-F0F1-4AAE-80F4-E02CD1A4E0A6}">
            <xm:f>'（様式３）支出計画書'!$D$9&lt;&gt;"✓"</xm:f>
            <x14:dxf>
              <fill>
                <patternFill>
                  <bgColor theme="0" tint="-0.14996795556505021"/>
                </patternFill>
              </fill>
            </x14:dxf>
          </x14:cfRule>
          <xm:sqref>F7:F66 F68:F127 F129:F158 F160:F189 F191:F220 F222:F251 F253:F312 F314:F343 F345:F374 F376:F405 F407:F436 F438:F467 F469:F498 F500:F559 F561:F660 F662:F691 F693:F722</xm:sqref>
        </x14:conditionalFormatting>
        <x14:conditionalFormatting xmlns:xm="http://schemas.microsoft.com/office/excel/2006/main">
          <x14:cfRule type="expression" priority="26" id="{9AF84813-84A4-40D7-8895-80A0169CE399}">
            <xm:f>'（様式３）支出計画書'!$F$9&lt;&gt;"✓"</xm:f>
            <x14:dxf>
              <fill>
                <patternFill>
                  <bgColor theme="0" tint="-0.14996795556505021"/>
                </patternFill>
              </fill>
            </x14:dxf>
          </x14:cfRule>
          <xm:sqref>G7:G66 G68:G127 G129:G158 G160:G189 G191:G220 G222:G251 G253:G312 G314:G343 G345:G374 G376:G405 G407:G436 G438:G467 G469:G498 G500:G559 G561:G660 G662:G691 G693:G722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270E7F681EF8145B07E6423450B6F7C" ma:contentTypeVersion="11" ma:contentTypeDescription="新しいドキュメントを作成します。" ma:contentTypeScope="" ma:versionID="4017325e0b637373f4a2f4e356215263">
  <xsd:schema xmlns:xsd="http://www.w3.org/2001/XMLSchema" xmlns:xs="http://www.w3.org/2001/XMLSchema" xmlns:p="http://schemas.microsoft.com/office/2006/metadata/properties" xmlns:ns2="460a66c6-8bb0-4334-abc1-6836a0bf0bf6" xmlns:ns3="45d62dd2-e70f-4290-bbd3-5439846c62f9" targetNamespace="http://schemas.microsoft.com/office/2006/metadata/properties" ma:root="true" ma:fieldsID="651ef14b1e4ae38be17c7be5df9c013e" ns2:_="" ns3:_="">
    <xsd:import namespace="460a66c6-8bb0-4334-abc1-6836a0bf0bf6"/>
    <xsd:import namespace="45d62dd2-e70f-4290-bbd3-5439846c62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a66c6-8bb0-4334-abc1-6836a0bf0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7b369e-aa46-478e-b93f-752aa8ff84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d62dd2-e70f-4290-bbd3-5439846c62f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bfb03c-6663-46d5-a401-9fdda8156212}" ma:internalName="TaxCatchAll" ma:showField="CatchAllData" ma:web="45d62dd2-e70f-4290-bbd3-5439846c6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5d62dd2-e70f-4290-bbd3-5439846c62f9" xsi:nil="true"/>
    <lcf76f155ced4ddcb4097134ff3c332f xmlns="460a66c6-8bb0-4334-abc1-6836a0bf0b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4D8F5E-9209-42EA-B159-1FFF2BE36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a66c6-8bb0-4334-abc1-6836a0bf0bf6"/>
    <ds:schemaRef ds:uri="45d62dd2-e70f-4290-bbd3-5439846c6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060168-8542-4A7B-835D-08EE8B55B565}">
  <ds:schemaRefs>
    <ds:schemaRef ds:uri="http://schemas.microsoft.com/sharepoint/v3/contenttype/forms"/>
  </ds:schemaRefs>
</ds:datastoreItem>
</file>

<file path=customXml/itemProps3.xml><?xml version="1.0" encoding="utf-8"?>
<ds:datastoreItem xmlns:ds="http://schemas.openxmlformats.org/officeDocument/2006/customXml" ds:itemID="{FE031662-A8E1-4255-8BCA-624CA3D3F56C}">
  <ds:schemaRefs>
    <ds:schemaRef ds:uri="http://schemas.microsoft.com/office/2006/metadata/properties"/>
    <ds:schemaRef ds:uri="http://schemas.microsoft.com/office/infopath/2007/PartnerControls"/>
    <ds:schemaRef ds:uri="45d62dd2-e70f-4290-bbd3-5439846c62f9"/>
    <ds:schemaRef ds:uri="460a66c6-8bb0-4334-abc1-6836a0bf0b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（様式３）支出計画書</vt:lpstr>
      <vt:lpstr>（別添）積算明細書</vt:lpstr>
      <vt:lpstr>リスト</vt:lpstr>
      <vt:lpstr>（別添）積算明細書 (記入例)</vt:lpstr>
      <vt:lpstr>'（様式３）支出計画書'!Print_Area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2018-04-13T10:29:10Z</dcterms:created>
  <dcterms:modified xsi:type="dcterms:W3CDTF">2026-01-15T07:25:36Z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0x0101001270E7F681EF8145B07E6423450B6F7C</vt:lpwstr>
  </property>
  <property fmtid="{D5CDD505-2E9C-101B-9397-08002B2CF9AE}" pid="3" name="MediaServiceImageTags">
    <vt:lpwstr/>
  </property>
</Properties>
</file>